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E301" i="9" s="1"/>
  <c r="B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F277" i="9" s="1"/>
  <c r="H281" i="9"/>
  <c r="G281" i="9"/>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L267" i="9"/>
  <c r="F267" i="9" s="1"/>
  <c r="B267" i="9" s="1"/>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M228" i="9"/>
  <c r="L228" i="9"/>
  <c r="F228" i="9" s="1"/>
  <c r="B228" i="9" s="1"/>
  <c r="E228" i="9"/>
  <c r="M227" i="9"/>
  <c r="F227" i="9" s="1"/>
  <c r="B227" i="9" s="1"/>
  <c r="L227" i="9"/>
  <c r="E227" i="9"/>
  <c r="M226" i="9"/>
  <c r="L226" i="9"/>
  <c r="F226" i="9"/>
  <c r="E226" i="9"/>
  <c r="B226" i="9" s="1"/>
  <c r="M225" i="9"/>
  <c r="L225" i="9"/>
  <c r="F225" i="9"/>
  <c r="B225" i="9" s="1"/>
  <c r="E225" i="9"/>
  <c r="M224" i="9"/>
  <c r="L224" i="9"/>
  <c r="F224" i="9" s="1"/>
  <c r="B224" i="9" s="1"/>
  <c r="E224" i="9"/>
  <c r="M223" i="9"/>
  <c r="F223" i="9" s="1"/>
  <c r="B223" i="9" s="1"/>
  <c r="L223" i="9"/>
  <c r="E223" i="9"/>
  <c r="M222" i="9"/>
  <c r="F222" i="9" s="1"/>
  <c r="L222" i="9"/>
  <c r="E222" i="9"/>
  <c r="M221" i="9"/>
  <c r="F221" i="9" s="1"/>
  <c r="B221" i="9" s="1"/>
  <c r="L221" i="9"/>
  <c r="E221" i="9"/>
  <c r="M220" i="9"/>
  <c r="L220" i="9"/>
  <c r="E220" i="9"/>
  <c r="M219" i="9"/>
  <c r="F219" i="9" s="1"/>
  <c r="B219" i="9" s="1"/>
  <c r="L219" i="9"/>
  <c r="E219" i="9"/>
  <c r="M218" i="9"/>
  <c r="F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F69" i="9"/>
  <c r="B69" i="9"/>
  <c r="H68" i="9"/>
  <c r="G68" i="9"/>
  <c r="F68" i="9"/>
  <c r="E68" i="9"/>
  <c r="B68" i="9" s="1"/>
  <c r="H67" i="9"/>
  <c r="G67" i="9"/>
  <c r="F67" i="9"/>
  <c r="E67" i="9"/>
  <c r="H66" i="9"/>
  <c r="G66" i="9"/>
  <c r="E66" i="9" s="1"/>
  <c r="F66" i="9"/>
  <c r="H65" i="9"/>
  <c r="G65" i="9"/>
  <c r="E65" i="9" s="1"/>
  <c r="F65" i="9"/>
  <c r="B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F47" i="9"/>
  <c r="E47" i="9"/>
  <c r="H46" i="9"/>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E32" i="9" s="1"/>
  <c r="B32" i="9" s="1"/>
  <c r="F32" i="9"/>
  <c r="H31" i="9"/>
  <c r="G31" i="9"/>
  <c r="E31" i="9" s="1"/>
  <c r="B31" i="9" s="1"/>
  <c r="F31" i="9"/>
  <c r="H30" i="9"/>
  <c r="G30" i="9"/>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F23" i="9"/>
  <c r="H22" i="9"/>
  <c r="G22" i="9"/>
  <c r="E22" i="9" s="1"/>
  <c r="B22" i="9" s="1"/>
  <c r="F22" i="9"/>
  <c r="F21" i="9"/>
  <c r="F4" i="9"/>
  <c r="O3" i="9"/>
  <c r="G275" i="9" s="1"/>
  <c r="E275" i="9" s="1"/>
  <c r="B275" i="9" s="1"/>
  <c r="I3" i="9"/>
  <c r="H3" i="9"/>
  <c r="G3" i="9"/>
  <c r="D101" i="8"/>
  <c r="D95" i="8"/>
  <c r="D90" i="8"/>
  <c r="D85" i="8"/>
  <c r="D80" i="8"/>
  <c r="D75" i="8"/>
  <c r="D70" i="8"/>
  <c r="D65" i="8"/>
  <c r="D60" i="8"/>
  <c r="D55" i="8"/>
  <c r="D49" i="8" s="1"/>
  <c r="D43" i="8" s="1"/>
  <c r="D50" i="8"/>
  <c r="D44" i="8"/>
  <c r="D36" i="8"/>
  <c r="D26" i="8"/>
  <c r="D24" i="8" s="1"/>
  <c r="C1499" i="1" s="1"/>
  <c r="H1499" i="1" s="1"/>
  <c r="D18" i="8"/>
  <c r="D8" i="8"/>
  <c r="D6" i="8" s="1"/>
  <c r="C1481" i="1" s="1"/>
  <c r="H1481" i="1" s="1"/>
  <c r="E44" i="7"/>
  <c r="D44" i="7"/>
  <c r="E39" i="7"/>
  <c r="D39" i="7"/>
  <c r="D38" i="7" s="1"/>
  <c r="E38" i="7"/>
  <c r="E30" i="7"/>
  <c r="D30" i="7"/>
  <c r="E23" i="7"/>
  <c r="E22" i="7" s="1"/>
  <c r="D23" i="7"/>
  <c r="D22" i="7"/>
  <c r="E14" i="7"/>
  <c r="D14" i="7"/>
  <c r="E7" i="7"/>
  <c r="E6"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49" i="5"/>
  <c r="F248" i="5"/>
  <c r="F247" i="5"/>
  <c r="E246" i="5"/>
  <c r="D246" i="5"/>
  <c r="D245" i="5" s="1"/>
  <c r="C1222" i="1"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D180" i="5"/>
  <c r="D177" i="5" s="1"/>
  <c r="G307" i="9"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3" i="4"/>
  <c r="D593" i="4"/>
  <c r="F592" i="4"/>
  <c r="F591" i="4"/>
  <c r="E590" i="4"/>
  <c r="D590" i="4"/>
  <c r="F590" i="4" s="1"/>
  <c r="F589" i="4"/>
  <c r="F588" i="4"/>
  <c r="F587" i="4"/>
  <c r="E587" i="4"/>
  <c r="D587" i="4"/>
  <c r="F586" i="4"/>
  <c r="F585" i="4"/>
  <c r="E585" i="4"/>
  <c r="E580" i="4" s="1"/>
  <c r="D585" i="4"/>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E529" i="4" s="1"/>
  <c r="D535" i="4"/>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D421" i="4"/>
  <c r="F421" i="4" s="1"/>
  <c r="F418" i="4"/>
  <c r="E418" i="4"/>
  <c r="D418" i="4"/>
  <c r="F417" i="4"/>
  <c r="E417" i="4"/>
  <c r="E644" i="4" s="1"/>
  <c r="D417" i="4"/>
  <c r="D644" i="4" s="1"/>
  <c r="F644" i="4" s="1"/>
  <c r="E416" i="4"/>
  <c r="D416" i="4"/>
  <c r="F416"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E351"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E299" i="4" s="1"/>
  <c r="E298" i="4" s="1"/>
  <c r="D304" i="4"/>
  <c r="D299" i="4" s="1"/>
  <c r="F303" i="4"/>
  <c r="F302" i="4"/>
  <c r="F301" i="4"/>
  <c r="F300" i="4"/>
  <c r="E300" i="4"/>
  <c r="D300" i="4"/>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35" i="1" s="1"/>
  <c r="D140" i="4"/>
  <c r="D139" i="4"/>
  <c r="F139" i="4" s="1"/>
  <c r="F138" i="4"/>
  <c r="F137" i="4"/>
  <c r="F136" i="4"/>
  <c r="F135" i="4"/>
  <c r="E134" i="4"/>
  <c r="D134" i="4"/>
  <c r="E133"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G1577" i="1" s="1"/>
  <c r="C1576" i="1"/>
  <c r="G1576" i="1" s="1"/>
  <c r="C1575" i="1"/>
  <c r="C1574" i="1"/>
  <c r="H1574" i="1" s="1"/>
  <c r="H1573" i="1"/>
  <c r="G1573" i="1"/>
  <c r="C1573" i="1"/>
  <c r="H1572" i="1"/>
  <c r="G1572" i="1"/>
  <c r="C1572" i="1"/>
  <c r="C1571" i="1"/>
  <c r="C1570" i="1"/>
  <c r="H1570" i="1" s="1"/>
  <c r="H1569" i="1"/>
  <c r="G1569" i="1"/>
  <c r="C1569" i="1"/>
  <c r="H1568" i="1"/>
  <c r="G1568" i="1"/>
  <c r="C1568" i="1"/>
  <c r="C1567" i="1"/>
  <c r="C1566" i="1"/>
  <c r="H1566" i="1" s="1"/>
  <c r="H1565" i="1"/>
  <c r="G1565" i="1"/>
  <c r="C1565" i="1"/>
  <c r="H1564" i="1"/>
  <c r="G1564" i="1"/>
  <c r="C1564" i="1"/>
  <c r="C1563" i="1"/>
  <c r="C1562" i="1"/>
  <c r="H1562" i="1" s="1"/>
  <c r="H1561" i="1"/>
  <c r="G1561" i="1"/>
  <c r="C1561" i="1"/>
  <c r="H1560" i="1"/>
  <c r="G1560" i="1"/>
  <c r="C1560" i="1"/>
  <c r="C1559" i="1"/>
  <c r="C1558" i="1"/>
  <c r="H1558" i="1" s="1"/>
  <c r="H1557" i="1"/>
  <c r="G1557" i="1"/>
  <c r="C1557" i="1"/>
  <c r="H1556" i="1"/>
  <c r="G1556" i="1"/>
  <c r="C1556" i="1"/>
  <c r="C1555" i="1"/>
  <c r="C1554" i="1"/>
  <c r="H1554" i="1" s="1"/>
  <c r="H1553" i="1"/>
  <c r="G1553" i="1"/>
  <c r="C1553" i="1"/>
  <c r="H1552" i="1"/>
  <c r="G1552" i="1"/>
  <c r="C1552" i="1"/>
  <c r="C1551" i="1"/>
  <c r="C1550" i="1"/>
  <c r="H1550" i="1" s="1"/>
  <c r="H1549" i="1"/>
  <c r="G1549" i="1"/>
  <c r="C1549" i="1"/>
  <c r="H1548" i="1"/>
  <c r="G1548" i="1"/>
  <c r="C1548" i="1"/>
  <c r="C1547" i="1"/>
  <c r="C1546" i="1"/>
  <c r="H1546" i="1" s="1"/>
  <c r="H1545" i="1"/>
  <c r="G1545" i="1"/>
  <c r="C1545" i="1"/>
  <c r="H1544" i="1"/>
  <c r="G1544" i="1"/>
  <c r="C1544" i="1"/>
  <c r="C1543" i="1"/>
  <c r="C1542" i="1"/>
  <c r="H1542" i="1" s="1"/>
  <c r="H1541" i="1"/>
  <c r="G1541" i="1"/>
  <c r="C1541" i="1"/>
  <c r="H1540" i="1"/>
  <c r="G1540" i="1"/>
  <c r="C1540" i="1"/>
  <c r="C1539" i="1"/>
  <c r="C1538" i="1"/>
  <c r="H1538" i="1" s="1"/>
  <c r="H1537" i="1"/>
  <c r="G1537" i="1"/>
  <c r="C1537" i="1"/>
  <c r="H1536" i="1"/>
  <c r="G1536" i="1"/>
  <c r="C1536" i="1"/>
  <c r="C1535" i="1"/>
  <c r="C1534" i="1"/>
  <c r="H1534" i="1" s="1"/>
  <c r="H1533" i="1"/>
  <c r="G1533" i="1"/>
  <c r="C1533" i="1"/>
  <c r="H1532" i="1"/>
  <c r="G1532" i="1"/>
  <c r="C1532" i="1"/>
  <c r="C1531" i="1"/>
  <c r="C1530" i="1"/>
  <c r="H1530" i="1" s="1"/>
  <c r="H1529" i="1"/>
  <c r="G1529" i="1"/>
  <c r="C1529" i="1"/>
  <c r="H1528" i="1"/>
  <c r="G1528" i="1"/>
  <c r="C1528" i="1"/>
  <c r="C1527" i="1"/>
  <c r="C1526" i="1"/>
  <c r="H1526" i="1" s="1"/>
  <c r="H1525" i="1"/>
  <c r="G1525" i="1"/>
  <c r="C1525" i="1"/>
  <c r="H1524" i="1"/>
  <c r="G1524" i="1"/>
  <c r="C1524" i="1"/>
  <c r="C1523" i="1"/>
  <c r="C1522" i="1"/>
  <c r="H1522" i="1" s="1"/>
  <c r="H1521" i="1"/>
  <c r="G1521" i="1"/>
  <c r="C1521" i="1"/>
  <c r="H1520" i="1"/>
  <c r="G1520" i="1"/>
  <c r="C1520" i="1"/>
  <c r="C1519" i="1"/>
  <c r="C1518" i="1"/>
  <c r="H1518" i="1" s="1"/>
  <c r="H1516" i="1"/>
  <c r="G1516" i="1"/>
  <c r="C1516" i="1"/>
  <c r="C1515" i="1"/>
  <c r="C1514" i="1"/>
  <c r="H1513" i="1"/>
  <c r="G1513" i="1"/>
  <c r="C1513" i="1"/>
  <c r="H1512" i="1"/>
  <c r="G1512" i="1"/>
  <c r="C1512" i="1"/>
  <c r="G1511" i="1"/>
  <c r="C1511" i="1"/>
  <c r="H1511" i="1" s="1"/>
  <c r="C1510" i="1"/>
  <c r="H1509" i="1"/>
  <c r="G1509" i="1"/>
  <c r="C1509" i="1"/>
  <c r="H1508" i="1"/>
  <c r="G1508" i="1"/>
  <c r="C1508" i="1"/>
  <c r="C1507" i="1"/>
  <c r="H1507" i="1" s="1"/>
  <c r="C1506" i="1"/>
  <c r="H1505" i="1"/>
  <c r="G1505" i="1"/>
  <c r="C1505" i="1"/>
  <c r="C1504" i="1"/>
  <c r="H1504" i="1" s="1"/>
  <c r="C1503" i="1"/>
  <c r="H1503" i="1" s="1"/>
  <c r="C1502" i="1"/>
  <c r="C1501" i="1"/>
  <c r="G1501" i="1" s="1"/>
  <c r="G1500" i="1"/>
  <c r="C1500" i="1"/>
  <c r="H1500" i="1" s="1"/>
  <c r="C1498" i="1"/>
  <c r="H1497" i="1"/>
  <c r="G1497" i="1"/>
  <c r="C1497" i="1"/>
  <c r="H1496" i="1"/>
  <c r="G1496" i="1"/>
  <c r="C1496" i="1"/>
  <c r="G1495" i="1"/>
  <c r="C1495" i="1"/>
  <c r="H1495" i="1" s="1"/>
  <c r="C1494" i="1"/>
  <c r="H1493" i="1"/>
  <c r="G1493" i="1"/>
  <c r="C1493" i="1"/>
  <c r="C1492" i="1"/>
  <c r="G1492" i="1" s="1"/>
  <c r="C1491" i="1"/>
  <c r="H1491" i="1" s="1"/>
  <c r="C1490" i="1"/>
  <c r="H1489" i="1"/>
  <c r="G1489" i="1"/>
  <c r="C1489" i="1"/>
  <c r="H1488" i="1"/>
  <c r="G1488" i="1"/>
  <c r="C1488" i="1"/>
  <c r="G1487" i="1"/>
  <c r="C1487" i="1"/>
  <c r="H1487" i="1" s="1"/>
  <c r="C1486" i="1"/>
  <c r="H1485" i="1"/>
  <c r="G1485" i="1"/>
  <c r="C1485" i="1"/>
  <c r="C1484" i="1"/>
  <c r="H1484" i="1" s="1"/>
  <c r="C1483" i="1"/>
  <c r="H1483" i="1" s="1"/>
  <c r="C1482" i="1"/>
  <c r="H1480" i="1"/>
  <c r="G1480" i="1"/>
  <c r="C1480" i="1"/>
  <c r="H1479" i="1"/>
  <c r="D1479" i="1"/>
  <c r="C1479" i="1"/>
  <c r="J1478" i="1"/>
  <c r="D1478" i="1"/>
  <c r="G1478" i="1" s="1"/>
  <c r="C1478" i="1"/>
  <c r="H1477" i="1"/>
  <c r="D1477" i="1"/>
  <c r="C1477" i="1"/>
  <c r="J1476" i="1"/>
  <c r="G1476" i="1"/>
  <c r="D1476" i="1"/>
  <c r="C1476" i="1"/>
  <c r="G1475" i="1"/>
  <c r="D1475" i="1"/>
  <c r="C1475" i="1"/>
  <c r="H1474" i="1"/>
  <c r="D1474" i="1"/>
  <c r="C1474" i="1"/>
  <c r="G1473" i="1"/>
  <c r="D1473" i="1"/>
  <c r="J1473" i="1" s="1"/>
  <c r="C1473" i="1"/>
  <c r="H1472" i="1"/>
  <c r="D1472" i="1"/>
  <c r="C1472" i="1"/>
  <c r="G1471" i="1"/>
  <c r="D1471" i="1"/>
  <c r="J1471" i="1" s="1"/>
  <c r="C1471" i="1"/>
  <c r="D1470" i="1"/>
  <c r="G1470" i="1" s="1"/>
  <c r="C1470" i="1"/>
  <c r="G1469" i="1"/>
  <c r="D1469" i="1"/>
  <c r="C1469" i="1"/>
  <c r="H1469" i="1" s="1"/>
  <c r="D1468" i="1"/>
  <c r="C1468" i="1"/>
  <c r="H1468" i="1" s="1"/>
  <c r="J1467" i="1"/>
  <c r="G1467" i="1"/>
  <c r="D1467" i="1"/>
  <c r="C1467" i="1"/>
  <c r="H1467" i="1" s="1"/>
  <c r="D1466" i="1"/>
  <c r="C1466" i="1"/>
  <c r="H1466" i="1" s="1"/>
  <c r="J1465" i="1"/>
  <c r="G1465" i="1"/>
  <c r="D1465" i="1"/>
  <c r="C1465" i="1"/>
  <c r="H1465" i="1" s="1"/>
  <c r="D1464" i="1"/>
  <c r="C1464" i="1"/>
  <c r="H1464" i="1" s="1"/>
  <c r="J1463" i="1"/>
  <c r="G1463" i="1"/>
  <c r="D1463" i="1"/>
  <c r="C1463" i="1"/>
  <c r="H1463" i="1" s="1"/>
  <c r="D1462" i="1"/>
  <c r="C1462" i="1"/>
  <c r="H1462" i="1" s="1"/>
  <c r="H1461" i="1"/>
  <c r="D1461" i="1"/>
  <c r="C1461" i="1"/>
  <c r="G1461" i="1" s="1"/>
  <c r="J1460" i="1"/>
  <c r="G1460" i="1"/>
  <c r="D1460" i="1"/>
  <c r="C1460" i="1"/>
  <c r="H1459" i="1"/>
  <c r="D1459" i="1"/>
  <c r="C1459" i="1"/>
  <c r="J1458" i="1"/>
  <c r="G1458" i="1"/>
  <c r="D1458" i="1"/>
  <c r="C1458" i="1"/>
  <c r="H1457" i="1"/>
  <c r="D1457" i="1"/>
  <c r="C1457" i="1"/>
  <c r="G1456" i="1"/>
  <c r="D1456" i="1"/>
  <c r="J1456" i="1" s="1"/>
  <c r="C1456" i="1"/>
  <c r="H1455" i="1"/>
  <c r="D1455" i="1"/>
  <c r="C1455" i="1"/>
  <c r="D1454" i="1"/>
  <c r="H1454" i="1" s="1"/>
  <c r="C1454" i="1"/>
  <c r="C1453" i="1"/>
  <c r="D1452" i="1"/>
  <c r="J1452" i="1" s="1"/>
  <c r="C1452" i="1"/>
  <c r="D1451" i="1"/>
  <c r="C1451" i="1"/>
  <c r="H1451" i="1" s="1"/>
  <c r="D1450" i="1"/>
  <c r="J1450" i="1" s="1"/>
  <c r="C1450" i="1"/>
  <c r="D1449" i="1"/>
  <c r="C1449" i="1"/>
  <c r="H1449" i="1" s="1"/>
  <c r="D1448" i="1"/>
  <c r="J1448" i="1" s="1"/>
  <c r="C1448" i="1"/>
  <c r="D1447" i="1"/>
  <c r="C1447" i="1"/>
  <c r="H1447" i="1" s="1"/>
  <c r="D1446" i="1"/>
  <c r="J1446" i="1" s="1"/>
  <c r="C1446" i="1"/>
  <c r="H1445" i="1"/>
  <c r="G1445" i="1"/>
  <c r="D1445" i="1"/>
  <c r="C1445" i="1"/>
  <c r="J1445" i="1" s="1"/>
  <c r="D1444" i="1"/>
  <c r="C1444" i="1"/>
  <c r="J1444" i="1" s="1"/>
  <c r="H1443" i="1"/>
  <c r="G1443" i="1"/>
  <c r="D1443" i="1"/>
  <c r="J1443" i="1" s="1"/>
  <c r="C1443" i="1"/>
  <c r="D1442" i="1"/>
  <c r="C1442" i="1"/>
  <c r="J1442" i="1" s="1"/>
  <c r="H1441" i="1"/>
  <c r="G1441" i="1"/>
  <c r="D1441" i="1"/>
  <c r="J1441" i="1" s="1"/>
  <c r="C1441" i="1"/>
  <c r="D1440" i="1"/>
  <c r="C1440" i="1"/>
  <c r="J1440" i="1" s="1"/>
  <c r="H1439" i="1"/>
  <c r="G1439" i="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D1414" i="1"/>
  <c r="H1414" i="1" s="1"/>
  <c r="C1414" i="1"/>
  <c r="H1413" i="1"/>
  <c r="G1413" i="1"/>
  <c r="D1413" i="1"/>
  <c r="C1413" i="1"/>
  <c r="G1412" i="1"/>
  <c r="D1412" i="1"/>
  <c r="H1412" i="1" s="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G1275" i="1"/>
  <c r="D1275" i="1"/>
  <c r="C1275" i="1"/>
  <c r="H1275" i="1" s="1"/>
  <c r="G1274" i="1"/>
  <c r="D1274" i="1"/>
  <c r="C1274" i="1"/>
  <c r="H1274" i="1" s="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C1247" i="1"/>
  <c r="H1246" i="1"/>
  <c r="G1246" i="1"/>
  <c r="D1246" i="1"/>
  <c r="C1246" i="1"/>
  <c r="H1245" i="1"/>
  <c r="G1245" i="1"/>
  <c r="D1245" i="1"/>
  <c r="C1245" i="1"/>
  <c r="D1244" i="1"/>
  <c r="C1244" i="1"/>
  <c r="H1244" i="1" s="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C1237" i="1"/>
  <c r="H1237" i="1" s="1"/>
  <c r="D1236" i="1"/>
  <c r="C1236" i="1"/>
  <c r="H1234" i="1"/>
  <c r="G1234" i="1"/>
  <c r="D1234" i="1"/>
  <c r="C1234" i="1"/>
  <c r="D1233" i="1"/>
  <c r="C1233" i="1"/>
  <c r="H1233" i="1" s="1"/>
  <c r="H1232" i="1"/>
  <c r="G1232" i="1"/>
  <c r="D1232" i="1"/>
  <c r="C1232" i="1"/>
  <c r="H1231" i="1"/>
  <c r="G1231" i="1"/>
  <c r="D1231" i="1"/>
  <c r="C1231" i="1"/>
  <c r="D1230" i="1"/>
  <c r="G1230" i="1" s="1"/>
  <c r="C1230" i="1"/>
  <c r="D1229" i="1"/>
  <c r="C1229" i="1"/>
  <c r="H1229" i="1" s="1"/>
  <c r="H1228" i="1"/>
  <c r="G1228" i="1"/>
  <c r="D1228" i="1"/>
  <c r="C1228" i="1"/>
  <c r="D1227" i="1"/>
  <c r="C1227" i="1"/>
  <c r="H1226" i="1"/>
  <c r="G1226" i="1"/>
  <c r="D1226" i="1"/>
  <c r="C1226" i="1"/>
  <c r="D1225" i="1"/>
  <c r="H1225" i="1" s="1"/>
  <c r="C1225" i="1"/>
  <c r="D1224" i="1"/>
  <c r="G1224" i="1" s="1"/>
  <c r="C1224" i="1"/>
  <c r="H1224" i="1" s="1"/>
  <c r="D1223" i="1"/>
  <c r="G1223" i="1" s="1"/>
  <c r="C1223" i="1"/>
  <c r="H1221" i="1"/>
  <c r="G1221" i="1"/>
  <c r="D1221" i="1"/>
  <c r="C1221" i="1"/>
  <c r="H1220" i="1"/>
  <c r="G1220" i="1"/>
  <c r="D1220" i="1"/>
  <c r="C1220" i="1"/>
  <c r="H1219" i="1"/>
  <c r="G1219" i="1"/>
  <c r="D1219" i="1"/>
  <c r="C1219" i="1"/>
  <c r="D1218" i="1"/>
  <c r="C1218" i="1"/>
  <c r="H1218" i="1" s="1"/>
  <c r="D1217" i="1"/>
  <c r="C1217" i="1"/>
  <c r="H1217" i="1" s="1"/>
  <c r="D1216" i="1"/>
  <c r="C1216" i="1"/>
  <c r="H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D1165" i="1"/>
  <c r="H1165" i="1" s="1"/>
  <c r="C1165" i="1"/>
  <c r="G1165" i="1" s="1"/>
  <c r="H1164" i="1"/>
  <c r="G1164" i="1"/>
  <c r="D1164" i="1"/>
  <c r="C1164" i="1"/>
  <c r="H1163" i="1"/>
  <c r="G1163" i="1"/>
  <c r="D1163" i="1"/>
  <c r="C1163" i="1"/>
  <c r="H1162" i="1"/>
  <c r="G1162" i="1"/>
  <c r="D1162" i="1"/>
  <c r="C1162" i="1"/>
  <c r="H1161" i="1"/>
  <c r="G1161" i="1"/>
  <c r="D1161" i="1"/>
  <c r="C1161" i="1"/>
  <c r="H1160" i="1"/>
  <c r="D1160" i="1"/>
  <c r="C1160" i="1"/>
  <c r="G1160" i="1" s="1"/>
  <c r="H1159" i="1"/>
  <c r="G1159" i="1"/>
  <c r="D1159" i="1"/>
  <c r="C1159" i="1"/>
  <c r="H1158" i="1"/>
  <c r="G1158" i="1"/>
  <c r="D1158" i="1"/>
  <c r="C1158" i="1"/>
  <c r="D1157" i="1"/>
  <c r="H1157" i="1" s="1"/>
  <c r="C1157" i="1"/>
  <c r="D1156" i="1"/>
  <c r="H1156" i="1" s="1"/>
  <c r="C1156" i="1"/>
  <c r="H1155" i="1"/>
  <c r="D1155" i="1"/>
  <c r="C1155" i="1"/>
  <c r="G1155" i="1" s="1"/>
  <c r="C1154" i="1"/>
  <c r="D1151" i="1"/>
  <c r="C1151" i="1"/>
  <c r="H1150" i="1"/>
  <c r="G1150" i="1"/>
  <c r="D1150" i="1"/>
  <c r="C1150" i="1"/>
  <c r="H1149" i="1"/>
  <c r="G1149" i="1"/>
  <c r="D1149" i="1"/>
  <c r="C1149" i="1"/>
  <c r="D1148" i="1"/>
  <c r="C1148" i="1"/>
  <c r="H1147" i="1"/>
  <c r="G1147" i="1"/>
  <c r="D1147" i="1"/>
  <c r="C1147" i="1"/>
  <c r="H1146" i="1"/>
  <c r="G1146" i="1"/>
  <c r="D1146" i="1"/>
  <c r="C1146" i="1"/>
  <c r="H1145" i="1"/>
  <c r="G1145" i="1"/>
  <c r="D1145" i="1"/>
  <c r="C1145" i="1"/>
  <c r="D1144" i="1"/>
  <c r="C1144" i="1"/>
  <c r="H1143" i="1"/>
  <c r="G1143" i="1"/>
  <c r="D1143" i="1"/>
  <c r="C1143"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3" i="1"/>
  <c r="G1063" i="1"/>
  <c r="D1063" i="1"/>
  <c r="C1063" i="1"/>
  <c r="H1062" i="1"/>
  <c r="G1062" i="1"/>
  <c r="D1062" i="1"/>
  <c r="C1062" i="1"/>
  <c r="D1061" i="1"/>
  <c r="C1061" i="1"/>
  <c r="G1061" i="1" s="1"/>
  <c r="H1060" i="1"/>
  <c r="G1060" i="1"/>
  <c r="D1060" i="1"/>
  <c r="C1060" i="1"/>
  <c r="H1059" i="1"/>
  <c r="G1059" i="1"/>
  <c r="D1059" i="1"/>
  <c r="C1059" i="1"/>
  <c r="H1058" i="1"/>
  <c r="G1058" i="1"/>
  <c r="D1058" i="1"/>
  <c r="C1058" i="1"/>
  <c r="H1057" i="1"/>
  <c r="G1057" i="1"/>
  <c r="D1057" i="1"/>
  <c r="C1057" i="1"/>
  <c r="D1056" i="1"/>
  <c r="C1056" i="1"/>
  <c r="H1055" i="1"/>
  <c r="G1055" i="1"/>
  <c r="D1055" i="1"/>
  <c r="C1055" i="1"/>
  <c r="D1054" i="1"/>
  <c r="C1054" i="1"/>
  <c r="H1053" i="1"/>
  <c r="G1053" i="1"/>
  <c r="D1053" i="1"/>
  <c r="C1053" i="1"/>
  <c r="H1052" i="1"/>
  <c r="D1052" i="1"/>
  <c r="G1052" i="1" s="1"/>
  <c r="C1052" i="1"/>
  <c r="H1051" i="1"/>
  <c r="G1051" i="1"/>
  <c r="D1051" i="1"/>
  <c r="C1051" i="1"/>
  <c r="D1050" i="1"/>
  <c r="C1050" i="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C1033" i="1"/>
  <c r="D1032" i="1"/>
  <c r="C1032" i="1"/>
  <c r="H1031" i="1"/>
  <c r="G1031" i="1"/>
  <c r="D1031" i="1"/>
  <c r="C1031" i="1"/>
  <c r="D1030" i="1"/>
  <c r="C1030" i="1"/>
  <c r="H1029" i="1"/>
  <c r="G1029" i="1"/>
  <c r="D1029" i="1"/>
  <c r="C1029" i="1"/>
  <c r="H1028" i="1"/>
  <c r="D1028" i="1"/>
  <c r="C1028" i="1"/>
  <c r="G1028" i="1" s="1"/>
  <c r="H1027" i="1"/>
  <c r="G1027" i="1"/>
  <c r="D1027" i="1"/>
  <c r="C1027" i="1"/>
  <c r="H1026" i="1"/>
  <c r="G1026" i="1"/>
  <c r="D1026" i="1"/>
  <c r="C1026" i="1"/>
  <c r="G1025" i="1"/>
  <c r="D1025" i="1"/>
  <c r="C1025" i="1"/>
  <c r="H1025" i="1" s="1"/>
  <c r="H1024" i="1"/>
  <c r="G1024" i="1"/>
  <c r="D1024" i="1"/>
  <c r="C1024"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D1015" i="1"/>
  <c r="G1015" i="1" s="1"/>
  <c r="C1015" i="1"/>
  <c r="D1014" i="1"/>
  <c r="G1014" i="1" s="1"/>
  <c r="C1014"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G1006" i="1"/>
  <c r="D1006" i="1"/>
  <c r="H1006" i="1" s="1"/>
  <c r="C1006" i="1"/>
  <c r="H1005" i="1"/>
  <c r="G1005" i="1"/>
  <c r="D1005" i="1"/>
  <c r="C1005" i="1"/>
  <c r="D1004" i="1"/>
  <c r="G1004" i="1" s="1"/>
  <c r="C1004" i="1"/>
  <c r="H1003" i="1"/>
  <c r="G1003" i="1"/>
  <c r="D1003" i="1"/>
  <c r="C1003" i="1"/>
  <c r="H1002" i="1"/>
  <c r="G1002" i="1"/>
  <c r="D1002" i="1"/>
  <c r="C1002" i="1"/>
  <c r="H1001" i="1"/>
  <c r="G1001" i="1"/>
  <c r="D1001" i="1"/>
  <c r="C1001" i="1"/>
  <c r="D1000" i="1"/>
  <c r="G1000" i="1" s="1"/>
  <c r="C1000" i="1"/>
  <c r="H1000" i="1" s="1"/>
  <c r="D999" i="1"/>
  <c r="G999" i="1" s="1"/>
  <c r="C999" i="1"/>
  <c r="D998" i="1"/>
  <c r="G998" i="1" s="1"/>
  <c r="C998" i="1"/>
  <c r="C997" i="1"/>
  <c r="D996" i="1"/>
  <c r="C996" i="1"/>
  <c r="H996" i="1" s="1"/>
  <c r="H995" i="1"/>
  <c r="G995" i="1"/>
  <c r="D995" i="1"/>
  <c r="C995" i="1"/>
  <c r="H994" i="1"/>
  <c r="G994" i="1"/>
  <c r="D994" i="1"/>
  <c r="C994" i="1"/>
  <c r="D993" i="1"/>
  <c r="G993" i="1" s="1"/>
  <c r="C993" i="1"/>
  <c r="H992" i="1"/>
  <c r="G992" i="1"/>
  <c r="D992" i="1"/>
  <c r="C992" i="1"/>
  <c r="D991" i="1"/>
  <c r="C991" i="1"/>
  <c r="H991" i="1" s="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G713" i="1"/>
  <c r="D713" i="1"/>
  <c r="H713" i="1" s="1"/>
  <c r="C713" i="1"/>
  <c r="G712" i="1"/>
  <c r="D712" i="1"/>
  <c r="H712" i="1" s="1"/>
  <c r="C712" i="1"/>
  <c r="H711" i="1"/>
  <c r="G711" i="1"/>
  <c r="D711" i="1"/>
  <c r="C711" i="1"/>
  <c r="G710"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H646" i="1"/>
  <c r="G646" i="1"/>
  <c r="D646" i="1"/>
  <c r="C646" i="1"/>
  <c r="H645" i="1"/>
  <c r="D645" i="1"/>
  <c r="G645" i="1" s="1"/>
  <c r="C645" i="1"/>
  <c r="G644" i="1"/>
  <c r="D644" i="1"/>
  <c r="H644" i="1" s="1"/>
  <c r="C644" i="1"/>
  <c r="G643" i="1"/>
  <c r="D643" i="1"/>
  <c r="H643" i="1" s="1"/>
  <c r="C643" i="1"/>
  <c r="H642" i="1"/>
  <c r="D642" i="1"/>
  <c r="G642" i="1" s="1"/>
  <c r="C642" i="1"/>
  <c r="D641" i="1"/>
  <c r="H641" i="1" s="1"/>
  <c r="C641" i="1"/>
  <c r="D638" i="1"/>
  <c r="G638" i="1" s="1"/>
  <c r="C638"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D412" i="1"/>
  <c r="H412" i="1" s="1"/>
  <c r="C412" i="1"/>
  <c r="D411" i="1"/>
  <c r="H411" i="1" s="1"/>
  <c r="C411" i="1"/>
  <c r="H406" i="1"/>
  <c r="G406" i="1"/>
  <c r="D406" i="1"/>
  <c r="C406"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G366"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G209"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D190" i="1"/>
  <c r="G190" i="1" s="1"/>
  <c r="C190" i="1"/>
  <c r="D189" i="1"/>
  <c r="G189" i="1" s="1"/>
  <c r="C189" i="1"/>
  <c r="D188" i="1"/>
  <c r="G188" i="1" s="1"/>
  <c r="C188" i="1"/>
  <c r="H187" i="1"/>
  <c r="D187" i="1"/>
  <c r="G187" i="1" s="1"/>
  <c r="C187" i="1"/>
  <c r="H186" i="1"/>
  <c r="G186" i="1"/>
  <c r="D186" i="1"/>
  <c r="C186" i="1"/>
  <c r="D185" i="1"/>
  <c r="H185" i="1" s="1"/>
  <c r="C185" i="1"/>
  <c r="C184" i="1"/>
  <c r="D183" i="1"/>
  <c r="H183" i="1" s="1"/>
  <c r="C183" i="1"/>
  <c r="D182" i="1"/>
  <c r="H182" i="1" s="1"/>
  <c r="C182" i="1"/>
  <c r="G181" i="1"/>
  <c r="D181" i="1"/>
  <c r="H181" i="1" s="1"/>
  <c r="C181" i="1"/>
  <c r="G180" i="1"/>
  <c r="D180" i="1"/>
  <c r="H180" i="1" s="1"/>
  <c r="C180" i="1"/>
  <c r="H179" i="1"/>
  <c r="G179" i="1"/>
  <c r="D179" i="1"/>
  <c r="C179" i="1"/>
  <c r="H178" i="1"/>
  <c r="D178" i="1"/>
  <c r="G178" i="1" s="1"/>
  <c r="C178" i="1"/>
  <c r="D177" i="1"/>
  <c r="H177" i="1" s="1"/>
  <c r="C177" i="1"/>
  <c r="D176" i="1"/>
  <c r="H176" i="1" s="1"/>
  <c r="C176" i="1"/>
  <c r="H175" i="1"/>
  <c r="G175" i="1"/>
  <c r="D175" i="1"/>
  <c r="C175" i="1"/>
  <c r="H174" i="1"/>
  <c r="D174" i="1"/>
  <c r="G174" i="1" s="1"/>
  <c r="C174" i="1"/>
  <c r="D173" i="1"/>
  <c r="G173" i="1" s="1"/>
  <c r="C173" i="1"/>
  <c r="H172" i="1"/>
  <c r="G172" i="1"/>
  <c r="D172" i="1"/>
  <c r="C172" i="1"/>
  <c r="H171" i="1"/>
  <c r="G171" i="1"/>
  <c r="D171" i="1"/>
  <c r="C171" i="1"/>
  <c r="H170" i="1"/>
  <c r="G170" i="1"/>
  <c r="D170" i="1"/>
  <c r="C170" i="1"/>
  <c r="D169" i="1"/>
  <c r="G169" i="1" s="1"/>
  <c r="C169" i="1"/>
  <c r="D168" i="1"/>
  <c r="G168" i="1" s="1"/>
  <c r="C168" i="1"/>
  <c r="H167" i="1"/>
  <c r="G167" i="1"/>
  <c r="D167" i="1"/>
  <c r="C167" i="1"/>
  <c r="G166" i="1"/>
  <c r="D166" i="1"/>
  <c r="H166" i="1" s="1"/>
  <c r="C166" i="1"/>
  <c r="D165" i="1"/>
  <c r="G165" i="1" s="1"/>
  <c r="C165" i="1"/>
  <c r="D164" i="1"/>
  <c r="G164" i="1" s="1"/>
  <c r="C164" i="1"/>
  <c r="D163" i="1"/>
  <c r="G163" i="1" s="1"/>
  <c r="C163" i="1"/>
  <c r="D162" i="1"/>
  <c r="G162" i="1" s="1"/>
  <c r="C162" i="1"/>
  <c r="D161" i="1"/>
  <c r="H161" i="1" s="1"/>
  <c r="C161" i="1"/>
  <c r="D160" i="1"/>
  <c r="H160" i="1" s="1"/>
  <c r="C160" i="1"/>
  <c r="C159" i="1"/>
  <c r="D158" i="1"/>
  <c r="G158" i="1" s="1"/>
  <c r="C158" i="1"/>
  <c r="D157" i="1"/>
  <c r="H157" i="1" s="1"/>
  <c r="C157" i="1"/>
  <c r="H156" i="1"/>
  <c r="G156" i="1"/>
  <c r="D156" i="1"/>
  <c r="C156" i="1"/>
  <c r="D155" i="1"/>
  <c r="H155" i="1" s="1"/>
  <c r="C155" i="1"/>
  <c r="G154" i="1"/>
  <c r="D154" i="1"/>
  <c r="H154" i="1" s="1"/>
  <c r="C154" i="1"/>
  <c r="H153" i="1"/>
  <c r="G153" i="1"/>
  <c r="D153" i="1"/>
  <c r="C153" i="1"/>
  <c r="H152" i="1"/>
  <c r="D152" i="1"/>
  <c r="G152" i="1" s="1"/>
  <c r="C152" i="1"/>
  <c r="H151" i="1"/>
  <c r="G151" i="1"/>
  <c r="D151" i="1"/>
  <c r="C151" i="1"/>
  <c r="D150" i="1"/>
  <c r="G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C135" i="1"/>
  <c r="H134" i="1"/>
  <c r="G134" i="1"/>
  <c r="D134" i="1"/>
  <c r="C134" i="1"/>
  <c r="H133" i="1"/>
  <c r="G133" i="1"/>
  <c r="D133" i="1"/>
  <c r="C133" i="1"/>
  <c r="H132" i="1"/>
  <c r="D132" i="1"/>
  <c r="G132" i="1" s="1"/>
  <c r="C132" i="1"/>
  <c r="H131" i="1"/>
  <c r="D131" i="1"/>
  <c r="G131" i="1" s="1"/>
  <c r="C131" i="1"/>
  <c r="D130" i="1"/>
  <c r="G130" i="1" s="1"/>
  <c r="C130" i="1"/>
  <c r="D129" i="1"/>
  <c r="H128" i="1"/>
  <c r="G128" i="1"/>
  <c r="D128" i="1"/>
  <c r="C128" i="1"/>
  <c r="H127" i="1"/>
  <c r="G127" i="1"/>
  <c r="D127" i="1"/>
  <c r="C127" i="1"/>
  <c r="H126" i="1"/>
  <c r="G126" i="1"/>
  <c r="D126" i="1"/>
  <c r="C126" i="1"/>
  <c r="D125" i="1"/>
  <c r="H125" i="1" s="1"/>
  <c r="C125" i="1"/>
  <c r="D124" i="1"/>
  <c r="H124" i="1" s="1"/>
  <c r="C124" i="1"/>
  <c r="G123" i="1"/>
  <c r="D123" i="1"/>
  <c r="H123" i="1" s="1"/>
  <c r="C123" i="1"/>
  <c r="H122" i="1"/>
  <c r="G122" i="1"/>
  <c r="D122" i="1"/>
  <c r="C122" i="1"/>
  <c r="G121"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D76" i="1"/>
  <c r="G76" i="1" s="1"/>
  <c r="C76" i="1"/>
  <c r="H75" i="1"/>
  <c r="G75" i="1"/>
  <c r="D75" i="1"/>
  <c r="C75" i="1"/>
  <c r="D74" i="1"/>
  <c r="G74" i="1" s="1"/>
  <c r="C74" i="1"/>
  <c r="D73" i="1"/>
  <c r="G73" i="1" s="1"/>
  <c r="C73" i="1"/>
  <c r="H72" i="1"/>
  <c r="G72" i="1"/>
  <c r="D72" i="1"/>
  <c r="C72" i="1"/>
  <c r="D71" i="1"/>
  <c r="G71" i="1" s="1"/>
  <c r="C71" i="1"/>
  <c r="D70" i="1"/>
  <c r="G70" i="1" s="1"/>
  <c r="C70" i="1"/>
  <c r="H69" i="1"/>
  <c r="G69" i="1"/>
  <c r="D69" i="1"/>
  <c r="C69" i="1"/>
  <c r="H68" i="1"/>
  <c r="G68" i="1"/>
  <c r="D68" i="1"/>
  <c r="C68" i="1"/>
  <c r="H67" i="1"/>
  <c r="G67" i="1"/>
  <c r="D67" i="1"/>
  <c r="C67" i="1"/>
  <c r="D66" i="1"/>
  <c r="G66" i="1" s="1"/>
  <c r="C66"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64" i="1" l="1"/>
  <c r="H1263" i="1"/>
  <c r="G1264" i="1"/>
  <c r="G632" i="1"/>
  <c r="G631" i="1"/>
  <c r="H1230" i="1"/>
  <c r="E245" i="5"/>
  <c r="D1222" i="1" s="1"/>
  <c r="G1222" i="1" s="1"/>
  <c r="G1225" i="1"/>
  <c r="H1223" i="1"/>
  <c r="E281" i="9"/>
  <c r="B281" i="9" s="1"/>
  <c r="G1414" i="1"/>
  <c r="G1420" i="1"/>
  <c r="H647" i="1"/>
  <c r="E23" i="9"/>
  <c r="B23" i="9" s="1"/>
  <c r="G1454" i="1"/>
  <c r="F215" i="9"/>
  <c r="B215" i="9" s="1"/>
  <c r="E297" i="9"/>
  <c r="B297" i="9" s="1"/>
  <c r="H1576" i="1"/>
  <c r="H1577" i="1"/>
  <c r="G1504" i="1"/>
  <c r="H1501" i="1"/>
  <c r="G1503" i="1"/>
  <c r="H1492" i="1"/>
  <c r="G1484" i="1"/>
  <c r="G1481" i="1"/>
  <c r="I30" i="3"/>
  <c r="D1453" i="1"/>
  <c r="G1453" i="1"/>
  <c r="E5" i="7"/>
  <c r="G315" i="9" s="1"/>
  <c r="E315" i="9" s="1"/>
  <c r="G991" i="1"/>
  <c r="G996" i="1"/>
  <c r="E33" i="9"/>
  <c r="B33" i="9" s="1"/>
  <c r="E295" i="9"/>
  <c r="B295" i="9" s="1"/>
  <c r="G687" i="1"/>
  <c r="F652" i="4"/>
  <c r="G641" i="1"/>
  <c r="H405" i="1"/>
  <c r="E643" i="4"/>
  <c r="D637" i="1" s="1"/>
  <c r="H378" i="1"/>
  <c r="H379" i="1"/>
  <c r="F383" i="4"/>
  <c r="H371" i="1"/>
  <c r="E363" i="4"/>
  <c r="D358" i="1" s="1"/>
  <c r="G364" i="1"/>
  <c r="G365" i="1"/>
  <c r="G307" i="1"/>
  <c r="G308" i="1"/>
  <c r="G411" i="1"/>
  <c r="G412" i="1"/>
  <c r="H638" i="1"/>
  <c r="G288" i="1"/>
  <c r="E273" i="9"/>
  <c r="B273" i="9" s="1"/>
  <c r="E263" i="4"/>
  <c r="D259" i="1" s="1"/>
  <c r="G260" i="1"/>
  <c r="G262" i="1"/>
  <c r="E196" i="4"/>
  <c r="D192" i="1" s="1"/>
  <c r="G206" i="1"/>
  <c r="G207" i="1"/>
  <c r="H190" i="1"/>
  <c r="H189" i="1"/>
  <c r="H188" i="1"/>
  <c r="F188" i="4"/>
  <c r="G184" i="1"/>
  <c r="G185" i="1"/>
  <c r="E46" i="9"/>
  <c r="B46" i="9" s="1"/>
  <c r="B222" i="9"/>
  <c r="G183" i="1"/>
  <c r="G182" i="1"/>
  <c r="E45" i="9"/>
  <c r="B45" i="9" s="1"/>
  <c r="F220" i="9"/>
  <c r="B220" i="9" s="1"/>
  <c r="G177" i="1"/>
  <c r="G176" i="1"/>
  <c r="H173" i="1"/>
  <c r="H165" i="1"/>
  <c r="H169" i="1"/>
  <c r="H168" i="1"/>
  <c r="H164" i="1"/>
  <c r="H163" i="1"/>
  <c r="H162" i="1"/>
  <c r="G160" i="1"/>
  <c r="G161" i="1"/>
  <c r="E163" i="4"/>
  <c r="D159" i="1" s="1"/>
  <c r="H158" i="1"/>
  <c r="G155" i="1"/>
  <c r="G157" i="1"/>
  <c r="B218" i="9"/>
  <c r="E152" i="4"/>
  <c r="D148" i="1" s="1"/>
  <c r="G148" i="1" s="1"/>
  <c r="H149" i="1"/>
  <c r="H150" i="1"/>
  <c r="H130" i="1"/>
  <c r="G124" i="1"/>
  <c r="G125" i="1"/>
  <c r="E124" i="4"/>
  <c r="F217" i="9"/>
  <c r="B217" i="9" s="1"/>
  <c r="E38" i="9"/>
  <c r="B38" i="9" s="1"/>
  <c r="G79" i="1"/>
  <c r="G81" i="1"/>
  <c r="F83" i="4"/>
  <c r="H76" i="1"/>
  <c r="H73" i="1"/>
  <c r="H74" i="1"/>
  <c r="H70" i="1"/>
  <c r="H71" i="1"/>
  <c r="E34" i="9"/>
  <c r="B34" i="9" s="1"/>
  <c r="F74" i="4"/>
  <c r="H66" i="1"/>
  <c r="H64" i="1"/>
  <c r="H65" i="1"/>
  <c r="E30" i="9"/>
  <c r="B30" i="9" s="1"/>
  <c r="H1278" i="1"/>
  <c r="G1278" i="1"/>
  <c r="E292" i="9"/>
  <c r="B292" i="9" s="1"/>
  <c r="H1247" i="1"/>
  <c r="G1247" i="1"/>
  <c r="G1244" i="1"/>
  <c r="H1236" i="1"/>
  <c r="F258" i="5"/>
  <c r="C1235" i="1"/>
  <c r="F259" i="5"/>
  <c r="G1236" i="1"/>
  <c r="G1237" i="1"/>
  <c r="G1233" i="1"/>
  <c r="H1227" i="1"/>
  <c r="E282" i="9"/>
  <c r="B282" i="9" s="1"/>
  <c r="F250" i="5"/>
  <c r="G1227" i="1"/>
  <c r="G1229" i="1"/>
  <c r="H1222" i="1"/>
  <c r="G1218" i="1"/>
  <c r="G1216" i="1"/>
  <c r="G1217" i="1"/>
  <c r="F239" i="5"/>
  <c r="E308" i="9"/>
  <c r="B308" i="9" s="1"/>
  <c r="H1166" i="1"/>
  <c r="G1166" i="1"/>
  <c r="G1157" i="1"/>
  <c r="F180" i="5"/>
  <c r="G1156" i="1"/>
  <c r="D176" i="5"/>
  <c r="H1148" i="1"/>
  <c r="H1151" i="1"/>
  <c r="F170" i="5"/>
  <c r="G1148" i="1"/>
  <c r="G1151" i="1"/>
  <c r="H1142" i="1"/>
  <c r="H1144" i="1"/>
  <c r="E291" i="9"/>
  <c r="B291" i="9" s="1"/>
  <c r="G1142" i="1"/>
  <c r="G1144" i="1"/>
  <c r="G1056" i="1"/>
  <c r="G1064" i="1"/>
  <c r="H1064" i="1"/>
  <c r="H1056" i="1"/>
  <c r="H1061" i="1"/>
  <c r="G1054" i="1"/>
  <c r="H1054" i="1"/>
  <c r="G1048" i="1"/>
  <c r="G1050" i="1"/>
  <c r="H1048" i="1"/>
  <c r="H1050" i="1"/>
  <c r="G1033" i="1"/>
  <c r="H1030" i="1"/>
  <c r="H1032" i="1"/>
  <c r="G1030" i="1"/>
  <c r="G1032" i="1"/>
  <c r="G1023" i="1"/>
  <c r="H1023" i="1"/>
  <c r="H1013" i="1"/>
  <c r="H1015" i="1"/>
  <c r="G1013" i="1"/>
  <c r="H1014" i="1"/>
  <c r="F35" i="5"/>
  <c r="H1004" i="1"/>
  <c r="D12" i="5"/>
  <c r="C990" i="1" s="1"/>
  <c r="G997" i="1"/>
  <c r="H999" i="1"/>
  <c r="H998" i="1"/>
  <c r="F19" i="5"/>
  <c r="H997" i="1"/>
  <c r="H993" i="1"/>
  <c r="E12" i="5"/>
  <c r="D990" i="1" s="1"/>
  <c r="E286" i="9"/>
  <c r="B286" i="9" s="1"/>
  <c r="E302" i="9"/>
  <c r="B302" i="9" s="1"/>
  <c r="E285" i="9"/>
  <c r="B285" i="9" s="1"/>
  <c r="E27" i="9"/>
  <c r="B27" i="9" s="1"/>
  <c r="E287" i="9"/>
  <c r="B287" i="9" s="1"/>
  <c r="E293" i="9"/>
  <c r="B293" i="9" s="1"/>
  <c r="E299" i="9"/>
  <c r="B299" i="9" s="1"/>
  <c r="I1439" i="1"/>
  <c r="I1441" i="1"/>
  <c r="I1443" i="1"/>
  <c r="G1446" i="1"/>
  <c r="I1446" i="1" s="1"/>
  <c r="G1448" i="1"/>
  <c r="G1450" i="1"/>
  <c r="G1452" i="1"/>
  <c r="H1453" i="1"/>
  <c r="G1455" i="1"/>
  <c r="I1455" i="1" s="1"/>
  <c r="J1455" i="1"/>
  <c r="H1456" i="1"/>
  <c r="I1456" i="1" s="1"/>
  <c r="G1457" i="1"/>
  <c r="I1457" i="1" s="1"/>
  <c r="J1457" i="1"/>
  <c r="H1458" i="1"/>
  <c r="G1459" i="1"/>
  <c r="I1459" i="1" s="1"/>
  <c r="J1459" i="1"/>
  <c r="H1460" i="1"/>
  <c r="I1460" i="1" s="1"/>
  <c r="H1476" i="1"/>
  <c r="G1477" i="1"/>
  <c r="I1477" i="1" s="1"/>
  <c r="J1477" i="1"/>
  <c r="H1478" i="1"/>
  <c r="I1478" i="1" s="1"/>
  <c r="G1479" i="1"/>
  <c r="I1479" i="1" s="1"/>
  <c r="J1479" i="1"/>
  <c r="G1483" i="1"/>
  <c r="H1490" i="1"/>
  <c r="G1490" i="1"/>
  <c r="G1499" i="1"/>
  <c r="H1506" i="1"/>
  <c r="G1506" i="1"/>
  <c r="I1463" i="1"/>
  <c r="I1465" i="1"/>
  <c r="I1467" i="1"/>
  <c r="H1471" i="1"/>
  <c r="G1472" i="1"/>
  <c r="I1472" i="1" s="1"/>
  <c r="J1472" i="1"/>
  <c r="H1473" i="1"/>
  <c r="G1474" i="1"/>
  <c r="I1474" i="1" s="1"/>
  <c r="J1474" i="1"/>
  <c r="H1475" i="1"/>
  <c r="H1494" i="1"/>
  <c r="G1494" i="1"/>
  <c r="H1510" i="1"/>
  <c r="G1510" i="1"/>
  <c r="H1519" i="1"/>
  <c r="G1519" i="1"/>
  <c r="H1523" i="1"/>
  <c r="G1523" i="1"/>
  <c r="H1527" i="1"/>
  <c r="G1527" i="1"/>
  <c r="H1531" i="1"/>
  <c r="G1531" i="1"/>
  <c r="H1535" i="1"/>
  <c r="G1535" i="1"/>
  <c r="H1539" i="1"/>
  <c r="G1539" i="1"/>
  <c r="H1543" i="1"/>
  <c r="G1543" i="1"/>
  <c r="H1547" i="1"/>
  <c r="G1547" i="1"/>
  <c r="H1551" i="1"/>
  <c r="G1551" i="1"/>
  <c r="H1555" i="1"/>
  <c r="G1555" i="1"/>
  <c r="H1559" i="1"/>
  <c r="G1559" i="1"/>
  <c r="H1563" i="1"/>
  <c r="G1563" i="1"/>
  <c r="H1567" i="1"/>
  <c r="G1567" i="1"/>
  <c r="H1571" i="1"/>
  <c r="G1571" i="1"/>
  <c r="H1575" i="1"/>
  <c r="G1575" i="1"/>
  <c r="H1579" i="1"/>
  <c r="G1579" i="1"/>
  <c r="D293" i="1"/>
  <c r="H1440" i="1"/>
  <c r="G1440" i="1"/>
  <c r="H1442" i="1"/>
  <c r="G1442" i="1"/>
  <c r="H1444" i="1"/>
  <c r="G1444" i="1"/>
  <c r="H1446" i="1"/>
  <c r="G1447" i="1"/>
  <c r="I1447" i="1" s="1"/>
  <c r="J1447" i="1"/>
  <c r="H1448" i="1"/>
  <c r="G1449" i="1"/>
  <c r="I1449" i="1" s="1"/>
  <c r="J1449" i="1"/>
  <c r="H1450" i="1"/>
  <c r="G1451" i="1"/>
  <c r="I1451" i="1" s="1"/>
  <c r="J1451" i="1"/>
  <c r="H1452" i="1"/>
  <c r="I1458" i="1"/>
  <c r="H1470" i="1"/>
  <c r="I1476" i="1"/>
  <c r="H1482" i="1"/>
  <c r="G1482" i="1"/>
  <c r="G1491" i="1"/>
  <c r="H1498" i="1"/>
  <c r="G1498" i="1"/>
  <c r="G1507" i="1"/>
  <c r="H1514" i="1"/>
  <c r="G1514" i="1"/>
  <c r="D3" i="1"/>
  <c r="G1462" i="1"/>
  <c r="I1462" i="1" s="1"/>
  <c r="J1462" i="1"/>
  <c r="G1464" i="1"/>
  <c r="I1464" i="1" s="1"/>
  <c r="J1464" i="1"/>
  <c r="G1466" i="1"/>
  <c r="I1466" i="1" s="1"/>
  <c r="J1466" i="1"/>
  <c r="G1468" i="1"/>
  <c r="I1468" i="1" s="1"/>
  <c r="J1468" i="1"/>
  <c r="I1471" i="1"/>
  <c r="I1473" i="1"/>
  <c r="H1486" i="1"/>
  <c r="G1486" i="1"/>
  <c r="H1502" i="1"/>
  <c r="G1502" i="1"/>
  <c r="H1515" i="1"/>
  <c r="G1515" i="1"/>
  <c r="G1518" i="1"/>
  <c r="G1522" i="1"/>
  <c r="G1526" i="1"/>
  <c r="G1530" i="1"/>
  <c r="G1534" i="1"/>
  <c r="G1538" i="1"/>
  <c r="G1542" i="1"/>
  <c r="G1546" i="1"/>
  <c r="G1550" i="1"/>
  <c r="G1554" i="1"/>
  <c r="G1558" i="1"/>
  <c r="G1562" i="1"/>
  <c r="G1566" i="1"/>
  <c r="G1570" i="1"/>
  <c r="G1574" i="1"/>
  <c r="G1578" i="1"/>
  <c r="E106" i="4"/>
  <c r="D102" i="1" s="1"/>
  <c r="F177" i="4"/>
  <c r="F259" i="4"/>
  <c r="F312" i="4"/>
  <c r="F351" i="4"/>
  <c r="D350" i="4"/>
  <c r="F363" i="4"/>
  <c r="F134" i="4"/>
  <c r="D133" i="4"/>
  <c r="F264" i="4"/>
  <c r="D263" i="4"/>
  <c r="F152" i="4"/>
  <c r="F202" i="4"/>
  <c r="D196" i="4"/>
  <c r="D224" i="4"/>
  <c r="E252" i="4"/>
  <c r="D248" i="1" s="1"/>
  <c r="D7" i="4"/>
  <c r="E50" i="4"/>
  <c r="D46" i="1" s="1"/>
  <c r="E82" i="4"/>
  <c r="D78" i="1" s="1"/>
  <c r="F216" i="4"/>
  <c r="D215" i="4"/>
  <c r="D298" i="4"/>
  <c r="D311" i="4"/>
  <c r="D515" i="4"/>
  <c r="D625" i="4"/>
  <c r="D643" i="4"/>
  <c r="E177" i="5"/>
  <c r="E309" i="9"/>
  <c r="B309" i="9" s="1"/>
  <c r="D5" i="6"/>
  <c r="F70" i="5"/>
  <c r="F304" i="4"/>
  <c r="F356" i="4"/>
  <c r="D459" i="4"/>
  <c r="D529" i="4"/>
  <c r="E310" i="9"/>
  <c r="B310" i="9" s="1"/>
  <c r="E238" i="5"/>
  <c r="F238" i="5" s="1"/>
  <c r="F246" i="5"/>
  <c r="E35" i="6"/>
  <c r="D89" i="6"/>
  <c r="D114" i="6"/>
  <c r="H21" i="9"/>
  <c r="G21" i="9"/>
  <c r="F581" i="4"/>
  <c r="E593" i="4"/>
  <c r="D587" i="1" s="1"/>
  <c r="F13" i="5"/>
  <c r="D69" i="5"/>
  <c r="E87" i="5"/>
  <c r="D1065" i="1" s="1"/>
  <c r="D118" i="5"/>
  <c r="F135" i="5"/>
  <c r="F206" i="5"/>
  <c r="D237" i="5"/>
  <c r="D175" i="5" s="1"/>
  <c r="D35" i="6"/>
  <c r="D42" i="8"/>
  <c r="G312" i="9" s="1"/>
  <c r="E312"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88" i="9"/>
  <c r="E188" i="9" s="1"/>
  <c r="B188" i="9" s="1"/>
  <c r="G186" i="9"/>
  <c r="E186" i="9" s="1"/>
  <c r="B186" i="9" s="1"/>
  <c r="G166" i="9"/>
  <c r="E166" i="9" s="1"/>
  <c r="B166" i="9" s="1"/>
  <c r="H165" i="9"/>
  <c r="G192" i="9"/>
  <c r="E192" i="9" s="1"/>
  <c r="G165" i="9"/>
  <c r="E165" i="9" s="1"/>
  <c r="B165" i="9" s="1"/>
  <c r="G164" i="9"/>
  <c r="E164" i="9" s="1"/>
  <c r="B164" i="9" s="1"/>
  <c r="G163" i="9"/>
  <c r="E163" i="9" s="1"/>
  <c r="B163" i="9" s="1"/>
  <c r="G162" i="9"/>
  <c r="E162" i="9" s="1"/>
  <c r="B162" i="9" s="1"/>
  <c r="G161" i="9"/>
  <c r="E161" i="9" s="1"/>
  <c r="B161" i="9" s="1"/>
  <c r="G191" i="9"/>
  <c r="E191" i="9" s="1"/>
  <c r="B191" i="9" s="1"/>
  <c r="G189" i="9"/>
  <c r="E189" i="9" s="1"/>
  <c r="B189" i="9" s="1"/>
  <c r="G187" i="9"/>
  <c r="E187" i="9" s="1"/>
  <c r="B187" i="9" s="1"/>
  <c r="I10" i="9"/>
  <c r="E42" i="9"/>
  <c r="B42" i="9" s="1"/>
  <c r="B47" i="9"/>
  <c r="B51" i="9"/>
  <c r="B55" i="9"/>
  <c r="B59" i="9"/>
  <c r="B63" i="9"/>
  <c r="B67" i="9"/>
  <c r="B74" i="9"/>
  <c r="B82" i="9"/>
  <c r="E289" i="9"/>
  <c r="B289" i="9" s="1"/>
  <c r="B50" i="9"/>
  <c r="B54" i="9"/>
  <c r="B58" i="9"/>
  <c r="B62" i="9"/>
  <c r="B66" i="9"/>
  <c r="B70" i="9"/>
  <c r="B78" i="9"/>
  <c r="B86" i="9"/>
  <c r="E49" i="9"/>
  <c r="B49" i="9" s="1"/>
  <c r="E53" i="9"/>
  <c r="B53" i="9" s="1"/>
  <c r="E57" i="9"/>
  <c r="B57" i="9" s="1"/>
  <c r="E61" i="9"/>
  <c r="B61" i="9" s="1"/>
  <c r="F245" i="5" l="1"/>
  <c r="B192" i="9"/>
  <c r="I29" i="3"/>
  <c r="D1436" i="1"/>
  <c r="E350" i="4"/>
  <c r="H358" i="1"/>
  <c r="G358" i="1"/>
  <c r="F163" i="4"/>
  <c r="H159" i="1"/>
  <c r="G159" i="1"/>
  <c r="H148" i="1"/>
  <c r="E21" i="9"/>
  <c r="F124" i="4"/>
  <c r="D120" i="1"/>
  <c r="F106" i="4"/>
  <c r="H1235" i="1"/>
  <c r="G1235" i="1"/>
  <c r="H22" i="3"/>
  <c r="C1153" i="1"/>
  <c r="E7" i="5"/>
  <c r="I20" i="3" s="1"/>
  <c r="D7" i="5"/>
  <c r="H20" i="3" s="1"/>
  <c r="G990" i="1"/>
  <c r="H990" i="1"/>
  <c r="F12" i="5"/>
  <c r="F35" i="6"/>
  <c r="H25" i="3"/>
  <c r="C1329" i="1"/>
  <c r="B21" i="9"/>
  <c r="I25" i="3"/>
  <c r="D1329" i="1"/>
  <c r="E141" i="6"/>
  <c r="G317" i="9" s="1"/>
  <c r="E317" i="9" s="1"/>
  <c r="F625" i="4"/>
  <c r="C619" i="1"/>
  <c r="F215" i="4"/>
  <c r="C211" i="1"/>
  <c r="F7" i="4"/>
  <c r="D6" i="4"/>
  <c r="C3" i="1"/>
  <c r="F196" i="4"/>
  <c r="C192" i="1"/>
  <c r="F82" i="4"/>
  <c r="E528" i="4"/>
  <c r="H102" i="1"/>
  <c r="G102" i="1"/>
  <c r="I1442" i="1"/>
  <c r="I1452" i="1"/>
  <c r="H23" i="3"/>
  <c r="C1214" i="1"/>
  <c r="F118" i="5"/>
  <c r="C1096" i="1"/>
  <c r="D985" i="1"/>
  <c r="D528" i="4"/>
  <c r="F529" i="4"/>
  <c r="C523" i="1"/>
  <c r="H307" i="9"/>
  <c r="E307" i="9" s="1"/>
  <c r="B307" i="9" s="1"/>
  <c r="E176" i="5"/>
  <c r="F177" i="5"/>
  <c r="D1154" i="1"/>
  <c r="F515" i="4"/>
  <c r="C509" i="1"/>
  <c r="F50" i="4"/>
  <c r="I1450" i="1"/>
  <c r="K1450" i="9"/>
  <c r="G313" i="9"/>
  <c r="E313" i="9" s="1"/>
  <c r="B313" i="9" s="1"/>
  <c r="I34" i="3"/>
  <c r="C1517" i="1"/>
  <c r="G1065" i="1"/>
  <c r="H1065" i="1"/>
  <c r="H587" i="1"/>
  <c r="G587" i="1"/>
  <c r="F114" i="6"/>
  <c r="H27" i="3"/>
  <c r="C1408" i="1"/>
  <c r="D420" i="4"/>
  <c r="F459" i="4"/>
  <c r="C453" i="1"/>
  <c r="D141" i="6"/>
  <c r="F5" i="6"/>
  <c r="H24" i="3"/>
  <c r="C1299" i="1"/>
  <c r="C985" i="1"/>
  <c r="F311" i="4"/>
  <c r="C306" i="1"/>
  <c r="H78" i="1"/>
  <c r="G78" i="1"/>
  <c r="H248" i="1"/>
  <c r="G248" i="1"/>
  <c r="F133" i="4"/>
  <c r="C129" i="1"/>
  <c r="D408" i="4"/>
  <c r="F350" i="4"/>
  <c r="C345" i="1"/>
  <c r="F252" i="4"/>
  <c r="E6" i="4"/>
  <c r="I1444" i="1"/>
  <c r="I1440" i="1"/>
  <c r="E151" i="4"/>
  <c r="I1448" i="1"/>
  <c r="B312" i="9"/>
  <c r="C1152" i="1"/>
  <c r="D68" i="5"/>
  <c r="D6" i="5" s="1"/>
  <c r="F69" i="5"/>
  <c r="C1047" i="1"/>
  <c r="F89" i="6"/>
  <c r="C1383" i="1"/>
  <c r="E237" i="5"/>
  <c r="D1215" i="1"/>
  <c r="B315" i="9"/>
  <c r="E314" i="9"/>
  <c r="I10" i="3" s="1"/>
  <c r="F643" i="4"/>
  <c r="C637" i="1"/>
  <c r="D407" i="4"/>
  <c r="F298" i="4"/>
  <c r="C293" i="1"/>
  <c r="G46" i="1"/>
  <c r="H46" i="1"/>
  <c r="F224" i="4"/>
  <c r="C220" i="1"/>
  <c r="D151" i="4"/>
  <c r="F263" i="4"/>
  <c r="C259" i="1"/>
  <c r="E68" i="5"/>
  <c r="E311" i="9" l="1"/>
  <c r="H1436" i="1"/>
  <c r="G1436" i="1"/>
  <c r="F7" i="5"/>
  <c r="E6" i="5"/>
  <c r="D984" i="1" s="1"/>
  <c r="D345" i="1"/>
  <c r="E408" i="4"/>
  <c r="D403" i="1" s="1"/>
  <c r="E407" i="4"/>
  <c r="D402" i="1" s="1"/>
  <c r="H120" i="1"/>
  <c r="G120" i="1"/>
  <c r="G278" i="9"/>
  <c r="F6" i="5"/>
  <c r="C984" i="1"/>
  <c r="G1215" i="1"/>
  <c r="H1215" i="1"/>
  <c r="E289" i="4"/>
  <c r="E290" i="4" s="1"/>
  <c r="D286" i="1" s="1"/>
  <c r="I17" i="3"/>
  <c r="D147" i="1"/>
  <c r="G259" i="1"/>
  <c r="H259" i="1"/>
  <c r="G1383" i="1"/>
  <c r="H1383" i="1"/>
  <c r="H306" i="1"/>
  <c r="G306" i="1"/>
  <c r="H211" i="1"/>
  <c r="G211" i="1"/>
  <c r="I28" i="3"/>
  <c r="D1435" i="1"/>
  <c r="F407" i="4"/>
  <c r="C402" i="1"/>
  <c r="E412" i="4"/>
  <c r="I16" i="3"/>
  <c r="D2" i="1"/>
  <c r="F408" i="4"/>
  <c r="C403" i="1"/>
  <c r="F141" i="6"/>
  <c r="H28" i="3"/>
  <c r="C1435" i="1"/>
  <c r="F420" i="4"/>
  <c r="D635" i="4"/>
  <c r="C414" i="1"/>
  <c r="G1517" i="1"/>
  <c r="H1517" i="1"/>
  <c r="H11" i="3"/>
  <c r="H1154" i="1"/>
  <c r="G1154" i="1"/>
  <c r="H523" i="1"/>
  <c r="G523" i="1"/>
  <c r="E636" i="4"/>
  <c r="D630" i="1" s="1"/>
  <c r="D522" i="1"/>
  <c r="E635" i="4"/>
  <c r="D629" i="1" s="1"/>
  <c r="G3" i="1"/>
  <c r="H3" i="1"/>
  <c r="H1329" i="1"/>
  <c r="G1329" i="1"/>
  <c r="G637" i="1"/>
  <c r="H637" i="1"/>
  <c r="H1047" i="1"/>
  <c r="G1047" i="1"/>
  <c r="H129" i="1"/>
  <c r="G129" i="1"/>
  <c r="G985" i="1"/>
  <c r="H985" i="1"/>
  <c r="H9" i="3"/>
  <c r="H1299" i="1"/>
  <c r="G1299" i="1"/>
  <c r="F6" i="4"/>
  <c r="D412" i="4"/>
  <c r="H16" i="3"/>
  <c r="D290" i="4"/>
  <c r="C2" i="1"/>
  <c r="H619" i="1"/>
  <c r="G619" i="1"/>
  <c r="E316" i="9"/>
  <c r="B317" i="9"/>
  <c r="H1408" i="1"/>
  <c r="G1408" i="1"/>
  <c r="I21" i="3"/>
  <c r="D1046" i="1"/>
  <c r="H220" i="1"/>
  <c r="G220" i="1"/>
  <c r="G293" i="1"/>
  <c r="H293" i="1"/>
  <c r="I23" i="3"/>
  <c r="D1214" i="1"/>
  <c r="H1214" i="1" s="1"/>
  <c r="H345" i="1"/>
  <c r="G345" i="1"/>
  <c r="G453" i="1"/>
  <c r="H453" i="1"/>
  <c r="H509" i="1"/>
  <c r="G509" i="1"/>
  <c r="E175" i="5"/>
  <c r="I22" i="3"/>
  <c r="D1153" i="1"/>
  <c r="F176" i="5"/>
  <c r="H19" i="9"/>
  <c r="E19" i="9" s="1"/>
  <c r="B19" i="9" s="1"/>
  <c r="D636" i="4"/>
  <c r="F528" i="4"/>
  <c r="C522" i="1"/>
  <c r="H1096" i="1"/>
  <c r="G1096" i="1"/>
  <c r="F237" i="5"/>
  <c r="H192" i="1"/>
  <c r="G192" i="1"/>
  <c r="D289" i="4"/>
  <c r="F151" i="4"/>
  <c r="H17" i="3"/>
  <c r="C147" i="1"/>
  <c r="F68" i="5"/>
  <c r="H21" i="3"/>
  <c r="C1046" i="1"/>
  <c r="G1214" i="1" l="1"/>
  <c r="H2" i="1"/>
  <c r="G2" i="1"/>
  <c r="H414" i="1"/>
  <c r="G414" i="1"/>
  <c r="D413" i="4"/>
  <c r="D291" i="4"/>
  <c r="F289" i="4"/>
  <c r="C285" i="1"/>
  <c r="F636" i="4"/>
  <c r="C630" i="1"/>
  <c r="N3" i="9"/>
  <c r="I11" i="3"/>
  <c r="F635" i="4"/>
  <c r="C629" i="1"/>
  <c r="H1046" i="1"/>
  <c r="G1046" i="1"/>
  <c r="G522" i="1"/>
  <c r="H522" i="1"/>
  <c r="H147" i="1"/>
  <c r="G147" i="1"/>
  <c r="D1152" i="1"/>
  <c r="F175" i="5"/>
  <c r="D639" i="4"/>
  <c r="D414" i="4"/>
  <c r="F412" i="4"/>
  <c r="C407" i="1"/>
  <c r="H403" i="1"/>
  <c r="G403" i="1"/>
  <c r="E639" i="4"/>
  <c r="D407" i="1"/>
  <c r="G402" i="1"/>
  <c r="H402" i="1"/>
  <c r="G284" i="9"/>
  <c r="E284" i="9" s="1"/>
  <c r="B284" i="9" s="1"/>
  <c r="K3" i="9"/>
  <c r="I9" i="3"/>
  <c r="H1435" i="1"/>
  <c r="G1435" i="1"/>
  <c r="H984" i="1"/>
  <c r="G984" i="1"/>
  <c r="G1153" i="1"/>
  <c r="H1153" i="1"/>
  <c r="F290" i="4"/>
  <c r="C286" i="1"/>
  <c r="E413" i="4"/>
  <c r="E291" i="4"/>
  <c r="D287" i="1" s="1"/>
  <c r="D285" i="1"/>
  <c r="H278" i="9"/>
  <c r="E278" i="9" s="1"/>
  <c r="E277" i="9" l="1"/>
  <c r="B278" i="9"/>
  <c r="E640" i="4"/>
  <c r="E641" i="4" s="1"/>
  <c r="E415" i="4"/>
  <c r="D410" i="1" s="1"/>
  <c r="D408" i="1"/>
  <c r="E414" i="4"/>
  <c r="D409" i="1" s="1"/>
  <c r="G407" i="1"/>
  <c r="H407" i="1"/>
  <c r="D633" i="1"/>
  <c r="H1152" i="1"/>
  <c r="G1152" i="1"/>
  <c r="H630" i="1"/>
  <c r="G630" i="1"/>
  <c r="F291" i="4"/>
  <c r="C287" i="1"/>
  <c r="H286" i="1"/>
  <c r="G286" i="1"/>
  <c r="H629" i="1"/>
  <c r="G629" i="1"/>
  <c r="H8" i="3"/>
  <c r="F414" i="4"/>
  <c r="C409" i="1"/>
  <c r="D640" i="4"/>
  <c r="D415" i="4"/>
  <c r="F413" i="4"/>
  <c r="C408" i="1"/>
  <c r="D641" i="4"/>
  <c r="F639" i="4"/>
  <c r="C633" i="1"/>
  <c r="H285" i="1"/>
  <c r="G285" i="1"/>
  <c r="D635" i="1" l="1"/>
  <c r="H408" i="1"/>
  <c r="G408" i="1"/>
  <c r="H409" i="1"/>
  <c r="G409" i="1"/>
  <c r="H287" i="1"/>
  <c r="G287" i="1"/>
  <c r="H633" i="1"/>
  <c r="G633" i="1"/>
  <c r="E642" i="4"/>
  <c r="D634" i="1"/>
  <c r="M3" i="9"/>
  <c r="I8" i="3"/>
  <c r="F415" i="4"/>
  <c r="C410" i="1"/>
  <c r="F641" i="4"/>
  <c r="D645" i="4"/>
  <c r="C635" i="1"/>
  <c r="D642" i="4"/>
  <c r="F640" i="4"/>
  <c r="C634" i="1"/>
  <c r="H634" i="1" l="1"/>
  <c r="G634" i="1"/>
  <c r="H18" i="3"/>
  <c r="C639" i="1"/>
  <c r="D646" i="4"/>
  <c r="F642" i="4"/>
  <c r="C636" i="1"/>
  <c r="H410" i="1"/>
  <c r="G410" i="1"/>
  <c r="H635" i="1"/>
  <c r="G635" i="1"/>
  <c r="E646" i="4"/>
  <c r="D636" i="1"/>
  <c r="E645" i="4"/>
  <c r="F645" i="4" s="1"/>
  <c r="G276" i="9" l="1"/>
  <c r="E276" i="9" s="1"/>
  <c r="B276" i="9" s="1"/>
  <c r="I18" i="3"/>
  <c r="D639" i="1"/>
  <c r="G639" i="1" s="1"/>
  <c r="G636" i="1"/>
  <c r="H636" i="1"/>
  <c r="H7" i="3"/>
  <c r="F646" i="4"/>
  <c r="H19" i="3"/>
  <c r="C640" i="1"/>
  <c r="I19" i="3"/>
  <c r="D640" i="1"/>
  <c r="H639" i="1" l="1"/>
  <c r="G640" i="1"/>
  <c r="H640" i="1"/>
  <c r="J3" i="9"/>
  <c r="G274" i="9" l="1"/>
  <c r="M272" i="9"/>
  <c r="L272" i="9"/>
  <c r="H274" i="9"/>
  <c r="H18" i="9"/>
  <c r="G18" i="9"/>
  <c r="E18" i="9" s="1"/>
  <c r="B18" i="9" s="1"/>
  <c r="H16" i="9"/>
  <c r="J17" i="9"/>
  <c r="L16" i="9"/>
  <c r="I6" i="9"/>
  <c r="K12" i="9"/>
  <c r="G17" i="9"/>
  <c r="J6" i="9"/>
  <c r="I11" i="9"/>
  <c r="H17" i="9"/>
  <c r="K10" i="9"/>
  <c r="G16" i="9"/>
  <c r="K7" i="9"/>
  <c r="J12" i="9"/>
  <c r="K8" i="9"/>
  <c r="K6" i="9"/>
  <c r="J11" i="9"/>
  <c r="J8" i="9"/>
  <c r="I13" i="9"/>
  <c r="J9" i="9"/>
  <c r="H15" i="9"/>
  <c r="K9" i="9"/>
  <c r="L15" i="9"/>
  <c r="J7" i="9"/>
  <c r="I12" i="9"/>
  <c r="I9" i="9"/>
  <c r="J5" i="9"/>
  <c r="K5" i="9"/>
  <c r="M16" i="9"/>
  <c r="M15" i="9"/>
  <c r="I5" i="9"/>
  <c r="K11" i="9"/>
  <c r="J13" i="9"/>
  <c r="I7" i="9"/>
  <c r="K13" i="9"/>
  <c r="I17" i="9"/>
  <c r="G15" i="9"/>
  <c r="E15" i="9" s="1"/>
  <c r="J10" i="9"/>
  <c r="I8" i="9"/>
  <c r="F272" i="9" l="1"/>
  <c r="B272" i="9" s="1"/>
  <c r="E10" i="9"/>
  <c r="B10" i="9" s="1"/>
  <c r="E7" i="9"/>
  <c r="B7" i="9" s="1"/>
  <c r="E9" i="9"/>
  <c r="B9" i="9" s="1"/>
  <c r="E274" i="9"/>
  <c r="B274" i="9" s="1"/>
  <c r="E6" i="9"/>
  <c r="B6" i="9" s="1"/>
  <c r="E8" i="9"/>
  <c r="B8" i="9" s="1"/>
  <c r="E5" i="9"/>
  <c r="F15" i="9"/>
  <c r="B15" i="9" s="1"/>
  <c r="E13" i="9"/>
  <c r="B13" i="9" s="1"/>
  <c r="E17" i="9"/>
  <c r="B17" i="9" s="1"/>
  <c r="E12" i="9"/>
  <c r="B12" i="9" s="1"/>
  <c r="E11" i="9"/>
  <c r="B11" i="9" s="1"/>
  <c r="E16" i="9"/>
  <c r="F16" i="9"/>
  <c r="E20" i="9" l="1"/>
  <c r="I7" i="3" s="1"/>
  <c r="F20" i="9"/>
  <c r="B16" i="9"/>
  <c r="E14" i="9"/>
  <c r="F14" i="9"/>
  <c r="E4" i="9"/>
  <c r="B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<sst xmlns="http://schemas.openxmlformats.org/spreadsheetml/2006/main" count="4369" uniqueCount="3421">
  <si>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</si>
  <si>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</si>
  <si>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</si>
  <si>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</si>
  <si>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</si>
  <si>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</si>
  <si>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</si>
  <si>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</si>
  <si>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</si>
  <si>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</si>
  <si>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</si>
  <si>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</si>
  <si>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</si>
  <si>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</si>
  <si>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</si>
  <si>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</si>
  <si>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</si>
  <si>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</si>
  <si>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</si>
  <si>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</si>
  <si>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</si>
  <si>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</si>
  <si>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</si>
  <si>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</si>
  <si>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</si>
  <si>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</si>
  <si>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</si>
  <si>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</si>
  <si>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</si>
  <si>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</si>
  <si>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</si>
  <si>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</si>
  <si>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</si>
  <si>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</si>
  <si>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</si>
  <si>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</si>
  <si>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</si>
  <si>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</si>
  <si>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</si>
  <si>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</si>
  <si>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</si>
  <si>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</si>
  <si>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</si>
  <si>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</si>
  <si>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</si>
  <si>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</si>
  <si>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</si>
  <si>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</si>
  <si>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18240 - OBRTNIČKA ŠKOLA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</si>
  <si>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</si>
  <si>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</si>
  <si>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</si>
  <si>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</si>
  <si>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</si>
  <si>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</si>
  <si>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</si>
  <si>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</si>
  <si>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</si>
  <si>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</si>
  <si>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</si>
  <si>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</si>
  <si>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</si>
  <si>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</si>
  <si>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</si>
  <si>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</si>
  <si>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</si>
  <si>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</si>
  <si>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</si>
  <si>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</si>
  <si>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</si>
  <si>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</si>
  <si>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</si>
  <si>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</si>
  <si>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</si>
  <si>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</si>
  <si>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</si>
  <si>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</si>
  <si>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</si>
  <si>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</si>
  <si>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</si>
  <si>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</si>
  <si>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</si>
  <si>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</si>
  <si>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</si>
  <si>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</si>
  <si>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</si>
  <si>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</si>
  <si>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</si>
  <si>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</si>
  <si>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</si>
  <si>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</si>
  <si>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</si>
  <si>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</si>
  <si>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</si>
  <si>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</si>
  <si>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</si>
  <si>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</si>
  <si>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</si>
  <si>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</si>
  <si>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</si>
  <si>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</si>
  <si>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</si>
  <si>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</si>
  <si>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</si>
  <si>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</si>
  <si>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</si>
  <si>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</si>
  <si>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</si>
  <si>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</si>
  <si>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</si>
  <si>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</si>
  <si>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</si>
  <si>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</si>
  <si>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</si>
  <si>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</si>
  <si>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</si>
  <si>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</si>
  <si>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</si>
  <si>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</si>
  <si>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</si>
  <si>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</si>
  <si>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</si>
  <si>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</si>
  <si>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</si>
  <si>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</si>
  <si>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</si>
  <si>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</si>
  <si>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</si>
  <si>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</si>
  <si>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</si>
  <si>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</si>
  <si>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</si>
  <si>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</si>
  <si>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</si>
  <si>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</si>
  <si>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</si>
  <si>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</si>
  <si>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</si>
  <si>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</si>
  <si>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</si>
  <si>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</si>
  <si>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</si>
  <si>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</si>
  <si>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</si>
  <si>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</si>
  <si>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</si>
  <si>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</si>
  <si>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</si>
  <si>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</si>
  <si>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</si>
  <si>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</si>
  <si>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</si>
  <si>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</si>
  <si>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</si>
  <si>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</si>
  <si>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</si>
  <si>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</si>
  <si>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</si>
  <si>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</si>
  <si>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</si>
  <si>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</si>
  <si>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</si>
  <si>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</si>
  <si>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</si>
  <si>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</si>
  <si>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</si>
  <si>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</si>
  <si>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</si>
  <si>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</si>
  <si>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</si>
  <si>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</si>
  <si>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</si>
  <si>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</si>
  <si>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</si>
  <si>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</si>
  <si>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</si>
  <si>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</si>
  <si>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</si>
  <si>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</si>
  <si>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</si>
  <si>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</si>
  <si>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</si>
  <si>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</si>
  <si>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</si>
  <si>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</si>
  <si>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</si>
  <si>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</si>
  <si>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</si>
  <si>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</si>
  <si>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</si>
  <si>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</si>
  <si>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</si>
  <si>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</si>
  <si>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</si>
  <si>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</si>
  <si>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</si>
  <si>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</si>
  <si>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</si>
  <si>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</si>
  <si>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</si>
  <si>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</si>
  <si>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</si>
  <si>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</si>
  <si>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</si>
  <si>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</si>
  <si>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</si>
  <si>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</si>
  <si>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</si>
  <si>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</si>
  <si>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</si>
  <si>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</si>
  <si>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</si>
  <si>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</si>
  <si>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</si>
  <si>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</si>
  <si>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</si>
  <si>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</si>
  <si>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</si>
  <si>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</si>
  <si>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</si>
  <si>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</si>
  <si>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</si>
  <si>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</si>
  <si>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</si>
  <si>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</si>
  <si>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</si>
  <si>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</si>
  <si>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</si>
  <si>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</si>
  <si>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</si>
  <si>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</si>
  <si>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</si>
  <si>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</si>
  <si>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</si>
  <si>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</si>
  <si>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</si>
  <si>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</si>
  <si>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</si>
  <si>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</si>
  <si>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</si>
  <si>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</si>
  <si>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</si>
  <si>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</si>
  <si>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</si>
  <si>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</si>
  <si>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</si>
  <si>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</si>
  <si>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</si>
  <si>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</si>
  <si>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</si>
  <si>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</si>
  <si>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</si>
  <si>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</si>
  <si>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</si>
  <si>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</si>
  <si>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</si>
  <si>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</si>
  <si>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</si>
  <si>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</si>
  <si>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</si>
  <si>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</si>
  <si>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</si>
  <si>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</si>
  <si>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</si>
  <si>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</si>
  <si>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</si>
  <si>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</si>
  <si>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</si>
  <si>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</si>
  <si>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</si>
  <si>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</si>
  <si>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</si>
  <si>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</si>
  <si>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</si>
  <si>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</si>
  <si>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</si>
  <si>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</si>
  <si>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</si>
  <si>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</si>
  <si>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</si>
  <si>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</si>
  <si>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</si>
  <si>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</si>
  <si>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</si>
  <si>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</si>
  <si>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</si>
  <si>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</si>
  <si>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</si>
  <si>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</si>
  <si>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</si>
  <si>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</si>
  <si>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</si>
  <si>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</si>
  <si>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</si>
  <si>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</si>
  <si>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</si>
  <si>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</si>
  <si>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</si>
  <si>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</si>
  <si>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</si>
  <si>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</si>
  <si>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</si>
  <si>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</si>
  <si>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</si>
  <si>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</si>
  <si>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</si>
  <si>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</si>
  <si>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</si>
  <si>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</si>
  <si>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</si>
  <si>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</si>
  <si>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</si>
  <si>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</si>
  <si>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</si>
  <si>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</si>
  <si>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</si>
  <si>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</si>
  <si>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</si>
  <si>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</si>
  <si>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</si>
  <si>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</si>
  <si>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</si>
  <si>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</si>
  <si>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</si>
  <si>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</si>
  <si>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</si>
  <si>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</si>
  <si>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</si>
  <si>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</si>
  <si>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</si>
  <si>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</si>
  <si>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</si>
  <si>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</si>
  <si>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</si>
  <si>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</si>
  <si>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</si>
  <si>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</si>
  <si>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</si>
  <si>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</si>
  <si>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</si>
  <si>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</si>
  <si>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</si>
  <si>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</si>
  <si>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</si>
  <si>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</si>
  <si>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</si>
  <si>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</si>
  <si>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</si>
  <si>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</si>
  <si>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</si>
  <si>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</si>
  <si>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</si>
  <si>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</si>
  <si>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</si>
  <si>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</si>
  <si>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</si>
  <si>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</si>
  <si>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</si>
  <si>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</si>
  <si>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</si>
  <si>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</si>
  <si>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</si>
  <si>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</si>
  <si>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</si>
  <si>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</si>
  <si>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</si>
  <si>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</si>
  <si>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</si>
  <si>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</si>
  <si>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</si>
  <si>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</si>
  <si>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</si>
  <si>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</si>
  <si>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</si>
  <si>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</si>
  <si>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</si>
  <si>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</si>
  <si>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</si>
  <si>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</si>
  <si>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</si>
  <si>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</si>
  <si>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</si>
  <si>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</si>
  <si>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</si>
  <si>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</si>
  <si>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</si>
  <si>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</si>
  <si>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</si>
  <si>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</si>
  <si>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</si>
  <si>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</si>
  <si>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</si>
  <si>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</si>
  <si>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</si>
  <si>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</si>
  <si>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</si>
  <si>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</si>
  <si>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</si>
  <si>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</si>
  <si>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</si>
  <si>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</si>
  <si>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</si>
  <si>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</si>
  <si>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</si>
  <si>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</si>
  <si>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</si>
  <si>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</si>
  <si>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</si>
  <si>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</si>
  <si>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</si>
  <si>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</si>
  <si>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</si>
  <si>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</si>
  <si>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</si>
  <si>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</si>
  <si>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</si>
  <si>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</si>
  <si>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</si>
  <si>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</si>
  <si>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</si>
  <si>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</si>
  <si>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</si>
  <si>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</si>
  <si>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</si>
  <si>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</si>
  <si>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</si>
  <si>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</si>
  <si>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</si>
  <si>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</si>
  <si>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</si>
  <si>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</si>
  <si>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</si>
  <si>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</si>
  <si>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</si>
  <si>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</si>
  <si>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</si>
  <si>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</si>
  <si>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</si>
  <si>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</si>
  <si>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</si>
  <si>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</si>
  <si>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</si>
  <si>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</si>
  <si>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</si>
  <si>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</si>
  <si>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</si>
  <si>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</si>
  <si>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</si>
  <si>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</si>
  <si>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</si>
  <si>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</si>
  <si>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</si>
  <si>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</si>
  <si>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</si>
  <si>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</si>
  <si>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</si>
  <si>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</si>
  <si>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</si>
  <si>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</si>
  <si>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</si>
  <si>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</si>
  <si>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</si>
  <si>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</si>
  <si>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</si>
  <si>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</si>
  <si>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</si>
  <si>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</si>
  <si>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</si>
  <si>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</si>
  <si>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</si>
  <si>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</si>
  <si>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</si>
  <si>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</si>
  <si>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</si>
  <si>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</si>
  <si>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</si>
  <si>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</si>
  <si>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</si>
  <si>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</si>
  <si>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</si>
  <si>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</si>
  <si>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</si>
  <si>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</si>
  <si>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</si>
  <si>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</si>
  <si>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</si>
  <si>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</si>
  <si>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</si>
  <si>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</si>
  <si>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</si>
  <si>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</si>
  <si>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</si>
  <si>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</si>
  <si>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</si>
  <si>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</si>
  <si>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</si>
  <si>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</si>
  <si>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</si>
  <si>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</si>
  <si>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</si>
  <si>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</si>
  <si>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</si>
  <si>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</si>
  <si>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</si>
  <si>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</si>
  <si>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</si>
  <si>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</si>
  <si>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</si>
  <si>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</si>
  <si>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</si>
  <si>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</si>
  <si>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</si>
  <si>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</si>
  <si>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</si>
  <si>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</si>
  <si>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</si>
  <si>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</si>
  <si>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</si>
  <si>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</si>
  <si>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</si>
  <si>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</si>
  <si>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</si>
  <si>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</si>
  <si>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</si>
  <si>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</si>
  <si>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</si>
  <si>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</si>
  <si>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</si>
  <si>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</si>
  <si>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</si>
  <si>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</si>
  <si>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</si>
  <si>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</si>
  <si>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</si>
  <si>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</si>
  <si>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</si>
  <si>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</si>
  <si>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</si>
  <si>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</si>
  <si>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</si>
  <si>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</si>
  <si>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</si>
  <si>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</si>
  <si>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</si>
  <si>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</si>
  <si>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</si>
  <si>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</si>
  <si>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</si>
  <si>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</si>
  <si>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</si>
  <si>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</si>
  <si>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</si>
  <si>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</si>
  <si>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</si>
  <si>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</si>
  <si>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</si>
  <si>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</si>
  <si>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</si>
  <si>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</si>
  <si>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</si>
  <si>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</si>
  <si>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</si>
  <si>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</si>
  <si>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</si>
  <si>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</si>
  <si>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</si>
  <si>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</si>
  <si>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</si>
  <si>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</si>
  <si>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</si>
  <si>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</si>
  <si>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</si>
  <si>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</si>
  <si>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</si>
  <si>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</si>
  <si>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</si>
  <si>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</si>
  <si>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</si>
  <si>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</si>
  <si>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</si>
  <si>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</si>
  <si>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</si>
  <si>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</si>
  <si>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</si>
  <si>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</si>
  <si>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</si>
  <si>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</si>
  <si>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</si>
  <si>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</si>
  <si>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</si>
  <si>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</si>
  <si>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</si>
  <si>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</si>
  <si>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</si>
  <si>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</si>
  <si>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</si>
  <si>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</si>
  <si>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</si>
  <si>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</si>
  <si>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</si>
  <si>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</si>
  <si>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</si>
  <si>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</si>
  <si>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</si>
  <si>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</si>
  <si>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</si>
  <si>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</si>
  <si>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</si>
  <si>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</si>
  <si>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</si>
  <si>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</si>
  <si>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</si>
  <si>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</si>
  <si>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</si>
  <si>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</si>
  <si>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</si>
  <si>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</si>
  <si>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</si>
  <si>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</si>
  <si>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</si>
  <si>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</si>
  <si>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</si>
  <si>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</si>
  <si>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</si>
  <si>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</si>
  <si>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</si>
  <si>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</si>
  <si>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</si>
  <si>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</si>
  <si>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</si>
  <si>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</si>
  <si>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</si>
  <si>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</si>
  <si>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</si>
  <si>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</si>
  <si>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</si>
  <si>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</si>
  <si>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</si>
  <si>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</si>
  <si>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</si>
  <si>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</si>
  <si>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</si>
  <si>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</si>
  <si>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</si>
  <si>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</si>
  <si>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</si>
  <si>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</si>
  <si>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</si>
  <si>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</si>
  <si>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</si>
  <si>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</si>
  <si>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</si>
  <si>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</si>
  <si>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</si>
  <si>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</si>
  <si>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</si>
  <si>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</si>
  <si>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</si>
  <si>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</si>
  <si>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</si>
  <si>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</si>
  <si>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</si>
  <si>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</si>
  <si>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</si>
  <si>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</si>
  <si>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</si>
  <si>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</si>
  <si>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</si>
  <si>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</si>
  <si>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</si>
  <si>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</si>
  <si>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</si>
  <si>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</si>
  <si>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</si>
  <si>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</si>
  <si>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</si>
  <si>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</si>
  <si>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</si>
  <si>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</si>
  <si>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</si>
  <si>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</si>
  <si>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</si>
  <si>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</si>
  <si>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</si>
  <si>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</si>
  <si>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</si>
  <si>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</si>
  <si>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</si>
  <si>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</si>
  <si>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</si>
  <si>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</si>
  <si>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</si>
  <si>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</si>
  <si>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</si>
  <si>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</si>
  <si>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</si>
  <si>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</si>
  <si>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</si>
  <si>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</si>
  <si>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</si>
  <si>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</si>
  <si>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</si>
  <si>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</si>
  <si>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</si>
  <si>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</si>
  <si>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</si>
  <si>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</si>
  <si>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</si>
  <si>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</si>
  <si>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</si>
  <si>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</si>
  <si>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</si>
  <si>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</si>
  <si>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</si>
  <si>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</si>
  <si>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</si>
  <si>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</si>
  <si>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</si>
  <si>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</si>
  <si>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</si>
  <si>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</si>
  <si>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</si>
  <si>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</si>
  <si>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</si>
  <si>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</si>
  <si>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</si>
  <si>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</si>
  <si>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</si>
  <si>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</si>
  <si>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</si>
  <si>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</si>
  <si>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</si>
  <si>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</si>
  <si>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</si>
  <si>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</si>
  <si>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</si>
  <si>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</si>
  <si>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</si>
  <si>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</si>
  <si>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</si>
  <si>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</si>
  <si>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</si>
  <si>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</si>
  <si>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</si>
  <si>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</si>
  <si>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</si>
  <si>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</si>
  <si>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</si>
  <si>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</si>
  <si>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</si>
  <si>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</si>
  <si>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</si>
  <si>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</si>
  <si>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</si>
  <si>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</si>
  <si>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</si>
  <si>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</si>
  <si>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</si>
  <si>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</si>
  <si>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</si>
  <si>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</si>
  <si>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</si>
  <si>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</si>
  <si>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</si>
  <si>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</si>
  <si>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</si>
  <si>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</si>
  <si>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</si>
  <si>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</si>
  <si>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</si>
  <si>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</si>
  <si>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</si>
  <si>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</si>
  <si>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</si>
  <si>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</si>
  <si>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</si>
  <si>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</si>
  <si>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</si>
  <si>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</si>
  <si>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</si>
  <si>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</si>
  <si>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</si>
  <si>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</si>
  <si>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</si>
  <si>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</si>
  <si>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</si>
  <si>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</si>
  <si>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</si>
  <si>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</si>
  <si>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</si>
  <si>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</si>
  <si>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</si>
  <si>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</si>
  <si>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</si>
  <si>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</si>
  <si>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</si>
  <si>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</si>
  <si>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</si>
  <si>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</si>
  <si>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</si>
  <si>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</si>
  <si>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</si>
  <si>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</si>
  <si>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</si>
  <si>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</si>
  <si>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</si>
  <si>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</si>
  <si>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</si>
  <si>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</si>
  <si>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</si>
  <si>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</si>
  <si>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</si>
  <si>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</si>
  <si>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</si>
  <si>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</si>
  <si>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</si>
  <si>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</si>
  <si>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</si>
  <si>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</si>
  <si>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</si>
  <si>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</si>
  <si>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</si>
  <si>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</si>
  <si>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</si>
  <si>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</si>
  <si>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</si>
  <si>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</si>
  <si>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</si>
  <si>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</si>
  <si>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</si>
  <si>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</si>
  <si>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</si>
  <si>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</si>
  <si>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</si>
  <si>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</si>
  <si>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</si>
  <si>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</si>
  <si>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</si>
  <si>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</si>
  <si>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</si>
  <si>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</si>
  <si>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</si>
  <si>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</si>
  <si>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</si>
  <si>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</si>
  <si>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</si>
  <si>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</si>
  <si>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</si>
  <si>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</si>
  <si>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</si>
  <si>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</si>
  <si>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</si>
  <si>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</si>
  <si>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</si>
  <si>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</si>
  <si>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</si>
  <si>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</si>
  <si>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</si>
  <si>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</si>
  <si>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</si>
  <si>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</si>
  <si>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</si>
  <si>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</si>
  <si>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</si>
  <si>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</si>
  <si>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</si>
  <si>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</si>
  <si>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</si>
  <si>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</si>
  <si>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</si>
  <si>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</si>
  <si>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</si>
  <si>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</si>
  <si>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</si>
  <si>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</si>
  <si>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</si>
  <si>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</si>
  <si>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</si>
  <si>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</si>
  <si>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</si>
  <si>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</si>
  <si>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</si>
  <si>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</si>
  <si>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</si>
  <si>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</si>
  <si>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</si>
  <si>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</si>
  <si>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</si>
  <si>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</si>
  <si>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</si>
  <si>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</si>
  <si>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</si>
  <si>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</si>
  <si>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</si>
  <si>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</si>
  <si>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</si>
  <si>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</si>
  <si>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</si>
  <si>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</si>
  <si>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</si>
  <si>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</si>
  <si>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</si>
  <si>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</si>
  <si>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</si>
  <si>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</si>
  <si>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</si>
  <si>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</si>
  <si>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</si>
  <si>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</si>
  <si>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</si>
  <si>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</si>
  <si>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</si>
  <si>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</si>
  <si>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</si>
  <si>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</si>
  <si>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</si>
  <si>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</si>
  <si>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</si>
  <si>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</si>
  <si>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</si>
  <si>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</si>
  <si>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</si>
  <si>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</si>
  <si>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</si>
  <si>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</si>
  <si>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</si>
  <si>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</si>
  <si>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</si>
  <si>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</si>
  <si>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</si>
  <si>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</si>
  <si>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</si>
  <si>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</si>
  <si>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</si>
  <si>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</si>
  <si>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</si>
  <si>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</si>
  <si>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</si>
  <si>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</si>
  <si>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</si>
  <si>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</si>
  <si>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</si>
  <si>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</si>
  <si>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</si>
  <si>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</si>
  <si>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</si>
  <si>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</si>
  <si>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</si>
  <si>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</si>
  <si>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</si>
  <si>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</si>
  <si>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</si>
  <si>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</si>
  <si>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</si>
  <si>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</si>
  <si>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</si>
  <si>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</si>
  <si>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</si>
  <si>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</si>
  <si>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</si>
  <si>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</si>
  <si>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</si>
  <si>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</si>
  <si>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</si>
  <si>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</si>
  <si>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</si>
  <si>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</si>
  <si>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</si>
  <si>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</si>
  <si>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</si>
  <si>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</si>
  <si>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</si>
  <si>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</si>
  <si>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</si>
  <si>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</si>
  <si>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</si>
  <si>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</si>
  <si>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</si>
  <si>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</si>
  <si>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</si>
  <si>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</si>
  <si>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</si>
  <si>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</si>
  <si>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</si>
  <si>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</si>
  <si>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</si>
  <si>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</si>
  <si>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</si>
  <si>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</si>
  <si>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</si>
  <si>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</si>
  <si>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</si>
  <si>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</si>
  <si>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</si>
  <si>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</si>
  <si>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</si>
  <si>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</si>
  <si>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</si>
  <si>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</si>
  <si>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</si>
  <si>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</si>
  <si>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</si>
  <si>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</si>
  <si>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</si>
  <si>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</si>
  <si>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</si>
  <si>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</si>
  <si>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</si>
  <si>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</si>
  <si>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</si>
  <si>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</si>
  <si>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</si>
  <si>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</si>
  <si>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</si>
  <si>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</si>
  <si>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</si>
  <si>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</si>
  <si>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</si>
  <si>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</si>
  <si>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</si>
  <si>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</si>
  <si>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</si>
  <si>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</si>
  <si>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</si>
  <si>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</si>
  <si>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</si>
  <si>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</si>
  <si>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</si>
  <si>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</si>
  <si>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</si>
  <si>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</si>
  <si>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</si>
  <si>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</si>
  <si>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</si>
  <si>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</si>
  <si>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</si>
  <si>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</si>
  <si>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</si>
  <si>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</si>
  <si>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</si>
  <si>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</si>
  <si>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</si>
  <si>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</si>
  <si>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</si>
  <si>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</si>
  <si>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</si>
  <si>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</si>
  <si>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</si>
  <si>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</si>
  <si>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</si>
  <si>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</si>
  <si>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</si>
  <si>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</si>
  <si>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</si>
  <si>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</si>
  <si>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</si>
  <si>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</si>
  <si>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</si>
  <si>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</si>
  <si>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</si>
  <si>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</si>
  <si>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</si>
  <si>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</si>
  <si>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</si>
  <si>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</si>
  <si>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</si>
  <si>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</si>
  <si>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</si>
  <si>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</si>
  <si>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</si>
  <si>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</si>
  <si>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</si>
  <si>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</si>
  <si>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</si>
  <si>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</si>
  <si>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</si>
  <si>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</si>
  <si>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</si>
  <si>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</si>
  <si>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</si>
  <si>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</si>
  <si>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</si>
  <si>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</si>
  <si>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</si>
  <si>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</si>
  <si>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</si>
  <si>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</si>
  <si>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</si>
  <si>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</si>
  <si>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</si>
  <si>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</si>
  <si>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</si>
  <si>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</si>
  <si>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</si>
  <si>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</si>
  <si>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</si>
  <si>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</si>
  <si>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</si>
  <si>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</si>
  <si>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</si>
  <si>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</si>
  <si>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</si>
  <si>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</si>
  <si>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</si>
  <si>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</si>
  <si>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</si>
  <si>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</si>
  <si>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</si>
  <si>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</si>
  <si>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</si>
  <si>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</si>
  <si>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</si>
  <si>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</si>
  <si>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</si>
  <si>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</si>
  <si>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</si>
  <si>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</si>
  <si>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</si>
  <si>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</si>
  <si>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</si>
  <si>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</si>
  <si>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</si>
  <si>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</si>
  <si>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</si>
  <si>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</si>
  <si>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</si>
  <si>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</si>
  <si>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</si>
  <si>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</si>
  <si>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</si>
  <si>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</si>
  <si>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</si>
  <si>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</si>
  <si>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</si>
  <si>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</si>
  <si>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</si>
  <si>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</si>
  <si>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</si>
  <si>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</si>
  <si>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</si>
  <si>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</si>
  <si>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</si>
  <si>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</si>
  <si>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</si>
  <si>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</si>
  <si>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</si>
  <si>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</si>
  <si>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</si>
  <si>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</si>
  <si>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</si>
  <si>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</si>
  <si>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</si>
  <si>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</si>
  <si>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</si>
  <si>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</si>
  <si>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</si>
  <si>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</si>
  <si>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</si>
  <si>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</si>
  <si>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</si>
  <si>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</si>
  <si>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</si>
  <si>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</si>
  <si>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</si>
  <si>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</si>
  <si>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</si>
  <si>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</si>
  <si>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</si>
  <si>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</si>
  <si>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</si>
  <si>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</si>
  <si>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</si>
  <si>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</si>
  <si>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</si>
  <si>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</si>
  <si>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</si>
  <si>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</si>
  <si>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</si>
  <si>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</si>
  <si>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</si>
  <si>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</si>
  <si>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</si>
  <si>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</si>
  <si>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</si>
  <si>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</si>
  <si>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</si>
  <si>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</si>
  <si>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</si>
  <si>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</si>
  <si>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</si>
  <si>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</si>
  <si>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</si>
  <si>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</si>
  <si>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</si>
  <si>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</si>
  <si>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</si>
  <si>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</si>
  <si>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</si>
  <si>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</si>
  <si>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</si>
  <si>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</si>
  <si>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</si>
  <si>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</si>
  <si>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</si>
  <si>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</si>
  <si>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</si>
  <si>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</si>
  <si>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</si>
  <si>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</si>
  <si>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</si>
  <si>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</si>
  <si>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</si>
  <si>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</si>
  <si>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</si>
  <si>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</si>
  <si>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</si>
  <si>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</si>
  <si>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</si>
  <si>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</si>
  <si>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</si>
  <si>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</si>
  <si>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</si>
  <si>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</si>
  <si>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</si>
  <si>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</si>
  <si>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</si>
  <si>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</si>
  <si>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</si>
  <si>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</si>
  <si>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</si>
  <si>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</si>
  <si>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</si>
  <si>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</si>
  <si>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</si>
  <si>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</si>
  <si>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</si>
  <si>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</si>
  <si>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</si>
  <si>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</si>
  <si>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</si>
  <si>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</si>
  <si>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</si>
  <si>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</si>
  <si>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</si>
  <si>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</si>
  <si>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</si>
  <si>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</si>
  <si>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</si>
  <si>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</si>
  <si>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</si>
  <si>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</si>
  <si>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</si>
  <si>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</si>
  <si>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</si>
  <si>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</si>
  <si>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</si>
  <si>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</si>
  <si>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</si>
  <si>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</si>
  <si>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</si>
  <si>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</si>
  <si>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</si>
  <si>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</si>
  <si>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</si>
  <si>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</si>
  <si>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</si>
  <si>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</si>
  <si>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</si>
  <si>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</si>
  <si>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</si>
  <si>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</si>
  <si>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</si>
  <si>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</si>
  <si>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</si>
  <si>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</si>
  <si>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</si>
  <si>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</si>
  <si>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</si>
  <si>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</si>
  <si>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</si>
  <si>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</si>
  <si>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</si>
  <si>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</si>
  <si>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</si>
  <si>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</si>
  <si>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</si>
  <si>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</si>
  <si>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</si>
  <si>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</si>
  <si>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</si>
  <si>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</si>
  <si>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</si>
  <si>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</si>
  <si>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</si>
  <si>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</si>
  <si>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</si>
  <si>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</si>
  <si>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</si>
  <si>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</si>
  <si>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</si>
  <si>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</si>
  <si>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</si>
  <si>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</si>
  <si>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</si>
  <si>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</si>
  <si>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</si>
  <si>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</si>
  <si>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</si>
  <si>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</si>
  <si>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</si>
  <si>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</si>
  <si>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</si>
  <si>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</si>
  <si>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</si>
  <si>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</si>
  <si>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</si>
  <si>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</si>
  <si>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</si>
  <si>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</si>
  <si>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</si>
  <si>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</si>
  <si>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</si>
  <si>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</si>
  <si>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</si>
  <si>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</si>
  <si>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</si>
  <si>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</si>
  <si>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</si>
  <si>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</si>
  <si>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</si>
  <si>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</si>
  <si>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</si>
  <si>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</si>
  <si>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</si>
  <si>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</si>
  <si>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</si>
  <si>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</si>
  <si>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</si>
  <si>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</si>
  <si>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</si>
  <si>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</si>
  <si>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</si>
  <si>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</si>
  <si>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</si>
  <si>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</si>
  <si>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</si>
  <si>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</si>
  <si>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</si>
  <si>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</si>
  <si>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</si>
  <si>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</si>
  <si>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</si>
  <si>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</si>
  <si>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</si>
  <si>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</si>
  <si>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</si>
  <si>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</si>
  <si>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</si>
  <si>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</si>
  <si>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</si>
  <si>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</si>
  <si>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</si>
  <si>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</si>
  <si>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</si>
  <si>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</si>
  <si>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</si>
  <si>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</si>
  <si>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</si>
  <si>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</si>
  <si>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</si>
  <si>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</si>
  <si>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</si>
  <si>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</si>
  <si>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</si>
  <si>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</si>
  <si>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</si>
  <si>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</si>
  <si>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</si>
  <si>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</si>
  <si>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</si>
  <si>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</si>
  <si>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</si>
  <si>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</si>
  <si>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</si>
  <si>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</si>
  <si>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</si>
  <si>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</si>
  <si>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</si>
  <si>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</si>
  <si>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</si>
  <si>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</si>
  <si>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</si>
  <si>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</si>
  <si>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</si>
  <si>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</si>
  <si>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</si>
  <si>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</si>
  <si>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</si>
  <si>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</si>
  <si>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</si>
  <si>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</si>
  <si>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</si>
  <si>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</si>
  <si>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</si>
  <si>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</si>
  <si>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</si>
  <si>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</si>
  <si>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</si>
  <si>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</si>
  <si>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</si>
  <si>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</si>
  <si>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</si>
  <si>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</si>
  <si>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</si>
  <si>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</si>
  <si>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</si>
  <si>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</si>
  <si>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</si>
  <si>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</si>
  <si>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</si>
  <si>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</si>
  <si>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</si>
  <si>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</si>
  <si>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</si>
  <si>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</si>
  <si>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</si>
  <si>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</si>
  <si>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</si>
  <si>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</si>
  <si>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</si>
  <si>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</si>
  <si>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</si>
  <si>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</si>
  <si>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</si>
  <si>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</si>
  <si>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</si>
  <si>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</si>
  <si>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</si>
  <si>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</si>
  <si>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</si>
  <si>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</si>
  <si>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</si>
  <si>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</si>
  <si>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</si>
  <si>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</si>
  <si>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</si>
  <si>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</si>
  <si>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</si>
  <si>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</si>
  <si>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</si>
  <si>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</si>
  <si>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</si>
  <si>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</si>
  <si>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</si>
  <si>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</si>
  <si>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</si>
  <si>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</si>
  <si>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</si>
  <si>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</si>
  <si>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</si>
  <si>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</si>
  <si>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</si>
  <si>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</si>
  <si>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</si>
  <si>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</si>
  <si>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</si>
  <si>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</si>
  <si>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</si>
  <si>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</si>
  <si>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</si>
  <si>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</si>
  <si>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</si>
  <si>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</si>
  <si>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</si>
  <si>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</si>
  <si>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</si>
  <si>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</si>
  <si>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</si>
  <si>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</si>
  <si>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</si>
  <si>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</si>
  <si>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</si>
  <si>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</si>
  <si>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</si>
  <si>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</si>
  <si>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</si>
  <si>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</si>
  <si>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</si>
  <si>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</si>
  <si>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</si>
  <si>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</si>
  <si>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</si>
  <si>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</si>
  <si>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</si>
  <si>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</si>
  <si>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</si>
  <si>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</si>
  <si>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</si>
  <si>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</si>
  <si>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</si>
  <si>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</si>
  <si>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</si>
  <si>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</si>
  <si>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</si>
  <si>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</si>
  <si>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</si>
  <si>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</si>
  <si>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</si>
  <si>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</si>
  <si>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</si>
  <si>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</si>
  <si>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</si>
  <si>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</si>
  <si>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</si>
  <si>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</si>
  <si>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</si>
  <si>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</si>
  <si>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</si>
  <si>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</si>
  <si>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</si>
  <si>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</si>
  <si>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</si>
  <si>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</si>
  <si>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</si>
  <si>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</si>
  <si>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</si>
  <si>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</si>
  <si>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</si>
  <si>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</si>
  <si>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</si>
  <si>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</si>
  <si>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</si>
  <si>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</si>
  <si>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</si>
  <si>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</si>
  <si>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</si>
  <si>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</si>
  <si>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</si>
  <si>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</si>
  <si>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</si>
  <si>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</si>
  <si>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</si>
  <si>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</si>
  <si>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</si>
  <si>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</si>
  <si>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</si>
  <si>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</si>
  <si>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</si>
  <si>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</si>
  <si>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</si>
  <si>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</si>
  <si>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</si>
  <si>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</si>
  <si>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</si>
  <si>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</si>
  <si>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</si>
  <si>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</si>
  <si>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</si>
  <si>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</si>
  <si>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</si>
  <si>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</si>
  <si>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</si>
  <si>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</si>
  <si>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</si>
  <si>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</si>
  <si>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</si>
  <si>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</si>
  <si>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</si>
  <si>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</si>
  <si>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</si>
  <si>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</si>
  <si>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</si>
  <si>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</si>
  <si>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</si>
  <si>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</si>
  <si>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</si>
  <si>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</si>
  <si>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</si>
  <si>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</si>
  <si>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</si>
  <si>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</si>
  <si>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</si>
  <si>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</si>
  <si>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</si>
  <si>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</si>
  <si>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</si>
  <si>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</si>
  <si>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</si>
  <si>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</si>
  <si>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</si>
  <si>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</si>
  <si>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</si>
  <si>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</si>
  <si>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</si>
  <si>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</si>
  <si>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</si>
  <si>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</si>
  <si>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</si>
  <si>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</si>
  <si>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</si>
  <si>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</si>
  <si>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</si>
  <si>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</si>
  <si>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</si>
  <si>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</si>
  <si>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</si>
  <si>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</si>
  <si>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</si>
  <si>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</si>
  <si>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</si>
  <si>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</si>
  <si>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</si>
  <si>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</si>
  <si>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</si>
  <si>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</si>
  <si>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</si>
  <si>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</si>
  <si>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</si>
  <si>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</si>
  <si>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</si>
  <si>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</si>
  <si>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</si>
  <si>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</si>
  <si>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</si>
  <si>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</si>
  <si>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</si>
  <si>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</si>
  <si>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</si>
  <si>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</si>
  <si>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</si>
  <si>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</si>
  <si>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</si>
  <si>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</si>
  <si>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</si>
  <si>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</si>
  <si>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</si>
  <si>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</si>
  <si>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</si>
  <si>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</si>
  <si>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</si>
  <si>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</si>
  <si>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</si>
  <si>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</si>
  <si>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</si>
  <si>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</si>
  <si>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</si>
  <si>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</si>
  <si>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</si>
  <si>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</si>
  <si>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</si>
  <si>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</si>
  <si>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</si>
  <si>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</si>
  <si>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</si>
  <si>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</si>
  <si>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</si>
  <si>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</si>
  <si>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</si>
  <si>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</si>
  <si>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</si>
  <si>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</si>
  <si>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</si>
  <si>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</si>
  <si>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</si>
  <si>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</si>
  <si>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</si>
  <si>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</si>
  <si>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</si>
  <si>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</si>
  <si>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</si>
  <si>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</si>
  <si>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</si>
  <si>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</si>
  <si>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</si>
  <si>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</si>
  <si>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</si>
  <si>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</si>
  <si>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</si>
  <si>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</si>
  <si>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</si>
  <si>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</si>
  <si>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</si>
  <si>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</si>
  <si>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</si>
  <si>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</si>
  <si>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</si>
  <si>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</si>
  <si>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</si>
  <si>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</si>
  <si>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</si>
  <si>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</si>
  <si>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</si>
  <si>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</si>
  <si>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</si>
  <si>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</si>
  <si>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</si>
  <si>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</si>
  <si>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</si>
  <si>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</si>
  <si>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</si>
  <si>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</si>
  <si>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</si>
  <si>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</si>
  <si>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</si>
  <si>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</si>
  <si>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</si>
  <si>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</si>
  <si>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</si>
  <si>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</si>
  <si>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</si>
  <si>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</si>
  <si>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</si>
  <si>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</si>
  <si>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</si>
  <si>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</si>
  <si>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</si>
  <si>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</si>
  <si>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</si>
  <si>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</si>
  <si>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</si>
  <si>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</si>
  <si>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</si>
  <si>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</si>
  <si>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</si>
  <si>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</si>
  <si>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</si>
  <si>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</si>
  <si>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</si>
  <si>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</si>
  <si>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</si>
  <si>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</si>
  <si>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</si>
  <si>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</si>
  <si>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</si>
  <si>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</si>
  <si>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</si>
  <si>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</si>
  <si>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</si>
  <si>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</si>
  <si>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</si>
  <si>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</si>
  <si>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</si>
  <si>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</si>
  <si>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</si>
  <si>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</si>
  <si>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</si>
  <si>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</si>
  <si>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</si>
  <si>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</si>
  <si>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</si>
  <si>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</si>
  <si>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</si>
  <si>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</si>
  <si>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</si>
  <si>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</si>
  <si>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</si>
  <si>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</si>
  <si>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</si>
  <si>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</si>
  <si>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</si>
  <si>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</si>
  <si>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</si>
  <si>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</si>
  <si>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</si>
  <si>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</si>
  <si>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</si>
  <si>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</si>
  <si>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</si>
  <si>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</si>
  <si>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</si>
  <si>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</si>
  <si>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</si>
  <si>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</si>
  <si>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</si>
  <si>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</si>
  <si>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</si>
  <si>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</si>
  <si>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</si>
  <si>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</si>
  <si>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</si>
  <si>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</si>
  <si>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</si>
  <si>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</si>
  <si>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</si>
  <si>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</si>
  <si>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</si>
  <si>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</si>
  <si>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</si>
  <si>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</si>
  <si>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</si>
  <si>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</si>
  <si>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</si>
  <si>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</si>
  <si>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</si>
  <si>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</si>
  <si>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</si>
  <si>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</si>
  <si>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</si>
  <si>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</si>
  <si>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</si>
  <si>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</si>
  <si>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</si>
  <si>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</si>
  <si>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</si>
  <si>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</si>
  <si>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</si>
  <si>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</si>
  <si>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</si>
  <si>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</si>
  <si>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</si>
  <si>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</si>
  <si>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</si>
  <si>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</si>
  <si>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</si>
  <si>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</si>
  <si>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</si>
  <si>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</si>
  <si>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</si>
  <si>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</si>
  <si>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</si>
  <si>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</si>
  <si>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</si>
  <si>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</si>
  <si>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</si>
  <si>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</si>
  <si>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</si>
  <si>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</si>
  <si>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</si>
  <si>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</si>
  <si>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</si>
  <si>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</si>
  <si>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</si>
  <si>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</si>
  <si>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</si>
  <si>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</si>
  <si>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</si>
  <si>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</si>
  <si>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</si>
  <si>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</si>
  <si>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</si>
  <si>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</si>
  <si>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</si>
  <si>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</si>
  <si>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</si>
  <si>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</si>
  <si>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</si>
  <si>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</si>
  <si>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</si>
  <si>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</si>
  <si>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</si>
  <si>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</si>
  <si>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</si>
  <si>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</si>
  <si>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</si>
  <si>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</si>
  <si>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</si>
  <si>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</si>
  <si>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</si>
  <si>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</si>
  <si>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</si>
  <si>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</si>
  <si>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</si>
  <si>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</si>
  <si>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</si>
  <si>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</si>
  <si>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</si>
  <si>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</si>
  <si>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</si>
  <si>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</si>
  <si>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</si>
  <si>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</si>
  <si>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</si>
  <si>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</si>
  <si>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</si>
  <si>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</si>
  <si>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</si>
  <si>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</si>
  <si>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</si>
  <si>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</si>
  <si>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</si>
  <si>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</si>
  <si>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</si>
  <si>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</si>
  <si>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</si>
  <si>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</si>
  <si>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</si>
  <si>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</si>
  <si>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</si>
  <si>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</si>
  <si>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</si>
  <si>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</si>
  <si>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</si>
  <si>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</si>
  <si>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</si>
  <si>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</si>
  <si>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</si>
  <si>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</si>
  <si>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</si>
  <si>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</si>
  <si>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</si>
  <si>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</si>
  <si>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</si>
  <si>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</si>
  <si>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</si>
  <si>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</si>
  <si>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</si>
  <si>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</si>
  <si>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</si>
  <si>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</si>
  <si>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</si>
  <si>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</si>
  <si>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</si>
  <si>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</si>
  <si>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</si>
  <si>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</si>
  <si>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</si>
  <si>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</si>
  <si>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</si>
  <si>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</si>
  <si>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</si>
  <si>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</si>
  <si>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</si>
  <si>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</si>
  <si>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</si>
  <si>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</si>
  <si>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</si>
  <si>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</si>
  <si>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</si>
  <si>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</si>
  <si>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</si>
  <si>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</si>
  <si>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</si>
  <si>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</si>
  <si>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</si>
  <si>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</si>
  <si>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</si>
  <si>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</si>
  <si>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</si>
  <si>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</si>
  <si>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</si>
  <si>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</si>
  <si>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</si>
  <si>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</si>
  <si>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</si>
  <si>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</si>
  <si>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</si>
  <si>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</si>
  <si>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</si>
  <si>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</si>
  <si>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</si>
  <si>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</si>
  <si>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</si>
  <si>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</si>
  <si>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</si>
  <si>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</si>
  <si>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</si>
  <si>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</si>
  <si>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</si>
  <si>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</si>
  <si>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</si>
  <si>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</si>
  <si>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</si>
  <si>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</si>
  <si>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</si>
  <si>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</si>
  <si>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</si>
  <si>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</si>
  <si>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</si>
  <si>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</si>
  <si>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</si>
  <si>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</si>
  <si>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</si>
  <si>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</si>
  <si>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</si>
  <si>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</si>
  <si>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</si>
  <si>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</si>
  <si>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</si>
  <si>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</si>
  <si>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</si>
  <si>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</si>
  <si>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</si>
  <si>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</si>
  <si>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</si>
  <si>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</si>
  <si>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</si>
  <si>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</si>
  <si>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</si>
  <si>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</si>
  <si>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</si>
  <si>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</si>
  <si>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</si>
  <si>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</si>
  <si>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</si>
  <si>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</si>
  <si>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</si>
  <si>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</si>
  <si>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</si>
  <si>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</si>
  <si>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</si>
  <si>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</si>
  <si>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</si>
  <si>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</si>
  <si>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</si>
  <si>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</si>
  <si>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</si>
  <si>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</si>
  <si>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</si>
  <si>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</si>
  <si>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</si>
  <si>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</si>
  <si>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</si>
  <si>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</si>
  <si>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</si>
  <si>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</si>
  <si>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</si>
  <si>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</si>
  <si>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</si>
  <si>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</si>
  <si>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</si>
  <si>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</si>
  <si>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</si>
  <si>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</si>
  <si>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</si>
  <si>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</si>
  <si>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</si>
  <si>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</si>
  <si>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</si>
  <si>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</si>
  <si>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</si>
  <si>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</si>
  <si>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</si>
  <si>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</si>
  <si>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</si>
  <si>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</si>
  <si>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</si>
  <si>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</si>
  <si>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</si>
  <si>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</si>
  <si>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</si>
  <si>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</si>
  <si>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</si>
  <si>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</si>
  <si>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</si>
  <si>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</si>
  <si>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</si>
  <si>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</si>
  <si>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</si>
  <si>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</si>
  <si>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</si>
  <si>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</si>
  <si>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</si>
  <si>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</si>
  <si>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</si>
  <si>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</si>
  <si>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</si>
  <si>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</si>
  <si>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</si>
  <si>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</si>
  <si>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</si>
  <si>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</si>
  <si>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</si>
  <si>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</si>
  <si>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</si>
  <si>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</si>
  <si>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</si>
  <si>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</si>
  <si>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</si>
  <si>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</si>
  <si>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</si>
  <si>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</si>
  <si>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</si>
  <si>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</si>
  <si>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</si>
  <si>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</si>
  <si>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</si>
  <si>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</si>
  <si>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</si>
  <si>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</si>
  <si>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</si>
  <si>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</si>
  <si>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</si>
  <si>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</si>
  <si>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</si>
  <si>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</si>
  <si>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</si>
  <si>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</si>
  <si>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</si>
  <si>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</si>
  <si>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</si>
  <si>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</si>
  <si>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</si>
  <si>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</si>
  <si>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</si>
  <si>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</si>
  <si>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</si>
  <si>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</si>
  <si>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</si>
  <si>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</si>
  <si>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</si>
  <si>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</si>
  <si>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</si>
  <si>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</si>
  <si>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</si>
  <si>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</si>
  <si>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</si>
  <si>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</si>
  <si>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</si>
  <si>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</si>
  <si>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</si>
  <si>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</si>
  <si>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</si>
  <si>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</si>
  <si>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</si>
  <si>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</si>
  <si>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</si>
  <si>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</si>
  <si>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</si>
  <si>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</si>
  <si>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</si>
  <si>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</si>
  <si>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</si>
  <si>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</si>
  <si>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</si>
  <si>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</si>
  <si>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</si>
  <si>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</si>
  <si>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</si>
  <si>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</si>
  <si>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</si>
  <si>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</si>
  <si>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</si>
  <si>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</si>
  <si>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</si>
  <si>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</si>
  <si>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</si>
  <si>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</si>
  <si>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</si>
  <si>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</si>
  <si>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</si>
  <si>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</si>
  <si>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</si>
  <si>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</si>
  <si>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</si>
  <si>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</si>
  <si>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</si>
  <si>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</si>
  <si>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</si>
  <si>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</si>
  <si>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</si>
  <si>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</si>
  <si>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</si>
  <si>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</si>
  <si>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</si>
  <si>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</si>
  <si>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</si>
  <si>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</si>
  <si>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</si>
  <si>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</si>
  <si>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</si>
  <si>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</si>
  <si>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</si>
  <si>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</si>
  <si>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</si>
  <si>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</si>
  <si>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</si>
  <si>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</si>
  <si>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</si>
  <si>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</si>
  <si>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</si>
  <si>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</si>
  <si>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</si>
  <si>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</si>
  <si>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</si>
  <si>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</si>
  <si>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</si>
  <si>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</si>
  <si>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</si>
  <si>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</si>
  <si>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</si>
  <si>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</si>
  <si>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</si>
  <si>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</si>
  <si>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</si>
  <si>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</si>
  <si>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</si>
  <si>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</si>
  <si>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</si>
  <si>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</si>
  <si>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</si>
  <si>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</si>
  <si>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</si>
  <si>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</si>
  <si>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</si>
  <si>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</si>
  <si>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</si>
  <si>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</si>
  <si>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</si>
  <si>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</si>
  <si>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</si>
  <si>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</si>
  <si>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</si>
  <si>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</si>
  <si>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</si>
  <si>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</si>
  <si>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</si>
  <si>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</si>
  <si>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</si>
  <si>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</si>
  <si>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</si>
  <si>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</si>
  <si>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</si>
  <si>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</si>
  <si>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</si>
  <si>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</si>
  <si>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</si>
  <si>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</si>
  <si>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</si>
  <si>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</si>
  <si>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</si>
  <si>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</si>
  <si>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</si>
  <si>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</si>
  <si>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</si>
  <si>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</si>
  <si>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</si>
  <si>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</si>
  <si>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</si>
  <si>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</si>
  <si>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</si>
  <si>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</si>
  <si>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</si>
  <si>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</si>
  <si>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</si>
  <si>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</si>
  <si>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</si>
  <si>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</si>
  <si>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</si>
  <si>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</si>
  <si>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</si>
  <si>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</si>
  <si>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</si>
  <si>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</si>
  <si>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</si>
  <si>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</si>
  <si>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</si>
  <si>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</si>
  <si>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</si>
  <si>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</si>
  <si>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</si>
  <si>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</si>
  <si>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</si>
  <si>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</si>
  <si>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</si>
  <si>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</si>
  <si>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</si>
  <si>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</si>
  <si>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</si>
  <si>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</si>
  <si>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</si>
  <si>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</si>
  <si>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</si>
  <si>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</si>
  <si>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</si>
  <si>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</si>
  <si>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</si>
  <si>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</si>
  <si>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</si>
  <si>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</si>
  <si>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</si>
  <si>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</si>
  <si>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</si>
  <si>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</si>
  <si>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</si>
  <si>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</si>
  <si>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</si>
  <si>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</si>
  <si>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</si>
  <si>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</si>
  <si>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</si>
  <si>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</si>
  <si>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</si>
  <si>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</si>
  <si>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</si>
  <si>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</si>
  <si>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</si>
  <si>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</si>
  <si>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</si>
  <si>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</si>
  <si>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</si>
  <si>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</si>
  <si>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</si>
  <si>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</si>
  <si>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</si>
  <si>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</si>
  <si>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</si>
  <si>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</si>
  <si>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</si>
  <si>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</si>
  <si>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</si>
  <si>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</si>
  <si>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</si>
  <si>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</si>
  <si>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</si>
  <si>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</si>
  <si>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</si>
  <si>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</si>
  <si>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</si>
  <si>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</si>
  <si>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</si>
  <si>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</si>
  <si>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</si>
  <si>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</si>
  <si>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</si>
  <si>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</si>
  <si>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</si>
  <si>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</si>
  <si>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</si>
  <si>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</si>
  <si>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</si>
  <si>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</si>
  <si>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</si>
  <si>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</si>
  <si>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</si>
  <si>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</si>
  <si>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</si>
  <si>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</si>
  <si>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</si>
  <si>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</si>
  <si>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</si>
  <si>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</si>
  <si>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</si>
  <si>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</si>
  <si>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</si>
  <si>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</si>
  <si>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</si>
  <si>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</si>
  <si>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</si>
  <si>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</si>
  <si>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</si>
  <si>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</si>
  <si>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</si>
  <si>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</si>
  <si>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</si>
  <si>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</si>
  <si>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</si>
  <si>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</si>
  <si>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</si>
  <si>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</si>
  <si>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</si>
  <si>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</si>
  <si>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</si>
  <si>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</si>
  <si>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</si>
  <si>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</si>
  <si>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</si>
  <si>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</si>
  <si>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</si>
  <si>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</si>
  <si>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</si>
  <si>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</si>
  <si>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</si>
  <si>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</si>
  <si>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</si>
  <si>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</si>
  <si>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</si>
  <si>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</si>
  <si>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</si>
  <si>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</si>
  <si>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</si>
  <si>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</si>
  <si>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</si>
  <si>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</si>
  <si>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</si>
  <si>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</si>
  <si>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</si>
  <si>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</si>
  <si>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</si>
  <si>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</si>
  <si>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</si>
  <si>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</si>
  <si>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</si>
  <si>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</si>
  <si>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</si>
  <si>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</si>
  <si>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</si>
  <si>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</si>
  <si>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</si>
  <si>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</si>
  <si>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</si>
  <si>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</si>
  <si>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</si>
  <si>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</si>
  <si>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</si>
  <si>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</si>
  <si>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</si>
  <si>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</si>
  <si>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</si>
  <si>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</si>
  <si>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</si>
  <si>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</si>
  <si>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</si>
  <si>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</si>
  <si>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</si>
  <si>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</si>
  <si>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</si>
  <si>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</si>
  <si>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</si>
  <si>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</si>
  <si>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</si>
  <si>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</si>
  <si>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</si>
  <si>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</si>
  <si>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</si>
  <si>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</si>
  <si>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</si>
  <si>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</si>
  <si>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</si>
  <si>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</si>
  <si>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</si>
  <si>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</si>
  <si>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</si>
  <si>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</si>
  <si>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</si>
  <si>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</si>
  <si>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</si>
  <si>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</si>
  <si>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</si>
  <si>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</si>
  <si>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</si>
  <si>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</si>
  <si>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</si>
  <si>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</si>
  <si>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</si>
  <si>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</si>
  <si>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</si>
  <si>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</si>
  <si>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</si>
  <si>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</si>
  <si>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</si>
  <si>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</si>
  <si>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</si>
  <si>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</si>
  <si>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</si>
  <si>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</si>
  <si>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</si>
  <si>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</si>
  <si>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</si>
  <si>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</si>
  <si>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</si>
  <si>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</si>
  <si>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</si>
  <si>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</si>
  <si>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</si>
  <si>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</si>
  <si>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</si>
  <si>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</si>
  <si>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</si>
  <si>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</si>
  <si>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</si>
  <si>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</si>
  <si>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</si>
  <si>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</si>
  <si>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</si>
  <si>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</si>
  <si>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</si>
  <si>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</si>
  <si>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</si>
  <si>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</si>
  <si>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</si>
  <si>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</si>
  <si>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</si>
  <si>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</si>
  <si>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</si>
  <si>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</si>
  <si>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</si>
  <si>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</si>
  <si>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</si>
  <si>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</si>
  <si>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</si>
  <si>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</si>
  <si>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</si>
  <si>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</si>
  <si>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</si>
  <si>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</si>
  <si>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</si>
  <si>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</si>
  <si>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</si>
  <si>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</si>
  <si>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</si>
  <si>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</si>
  <si>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</si>
  <si>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</si>
  <si>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</si>
  <si>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</si>
  <si>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</si>
  <si>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</si>
  <si>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</si>
  <si>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</si>
  <si>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</si>
  <si>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</si>
  <si>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</si>
  <si>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</si>
  <si>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</si>
  <si>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</si>
  <si>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</si>
  <si>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</si>
  <si>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</si>
  <si>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</si>
  <si>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</si>
  <si>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</si>
  <si>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</si>
  <si>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</si>
  <si>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</si>
  <si>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</si>
  <si>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</si>
  <si>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</si>
  <si>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</si>
  <si>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</si>
  <si>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</si>
  <si>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</si>
  <si>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</si>
  <si>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</si>
  <si>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</si>
  <si>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</si>
  <si>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</si>
  <si>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</si>
  <si>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</si>
  <si>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</si>
  <si>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</si>
  <si>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</si>
  <si>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</si>
  <si>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</si>
  <si>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</si>
  <si>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</si>
  <si>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</si>
  <si>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</si>
  <si>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</si>
  <si>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</si>
  <si>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</si>
  <si>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</si>
  <si>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</si>
  <si>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</si>
  <si>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</si>
  <si>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</si>
  <si>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</si>
  <si>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</si>
  <si>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</si>
  <si>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</si>
  <si>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</si>
  <si>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</si>
  <si>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</si>
  <si>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</si>
  <si>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</si>
  <si>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</si>
  <si>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</si>
  <si>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</si>
  <si>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</si>
  <si>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</si>
  <si>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</si>
  <si>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</si>
  <si>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</si>
  <si>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</si>
  <si>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</si>
  <si>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</si>
  <si>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</si>
  <si>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</si>
  <si>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</si>
  <si>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</si>
  <si>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</si>
  <si>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</si>
  <si>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</si>
  <si>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</si>
  <si>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</si>
  <si>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</si>
  <si>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</si>
  <si>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</si>
  <si>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</si>
  <si>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</si>
  <si>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</si>
  <si>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</si>
  <si>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</si>
  <si>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</si>
  <si>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</si>
  <si>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</si>
  <si>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</si>
  <si>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</si>
  <si>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</si>
  <si>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</si>
  <si>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</si>
  <si>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</si>
  <si>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</si>
  <si>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</si>
  <si>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</si>
  <si>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</si>
  <si>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</si>
  <si>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</si>
  <si>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</si>
  <si>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</si>
  <si>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</si>
  <si>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</si>
  <si>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</si>
  <si>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</si>
  <si>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</si>
  <si>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</si>
  <si>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</si>
  <si>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</si>
  <si>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</si>
  <si>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</si>
  <si>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</si>
  <si>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</si>
  <si>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</si>
  <si>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</si>
  <si>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</si>
  <si>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</si>
  <si>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</si>
  <si>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</si>
  <si>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</si>
  <si>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</si>
  <si>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</si>
  <si>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</si>
  <si>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</si>
  <si>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</si>
  <si>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</si>
  <si>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</si>
  <si>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</si>
  <si>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</si>
  <si>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</si>
  <si>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</si>
  <si>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</si>
  <si>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</si>
  <si>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</si>
  <si>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</si>
  <si>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</si>
  <si>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</si>
  <si>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</si>
  <si>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</si>
  <si>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</si>
  <si>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</si>
  <si>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</si>
  <si>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</si>
  <si>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</si>
  <si>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</si>
  <si>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</si>
  <si>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</si>
  <si>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</si>
  <si>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</si>
  <si>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</si>
  <si>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</si>
  <si>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</si>
  <si>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</si>
  <si>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</si>
  <si>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</si>
  <si>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</si>
  <si>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</si>
  <si>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</si>
  <si>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</si>
  <si>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</si>
  <si>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</si>
  <si>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</si>
  <si>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</si>
  <si>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</si>
  <si>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</si>
  <si>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</si>
  <si>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</si>
  <si>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</si>
  <si>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</si>
  <si>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</si>
  <si>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</si>
  <si>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</si>
  <si>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</si>
  <si>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</si>
  <si>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</si>
  <si>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</si>
  <si>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</si>
  <si>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</si>
  <si>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</si>
  <si>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</si>
  <si>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</si>
  <si>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</si>
  <si>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</si>
  <si>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</si>
  <si>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</si>
  <si>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</si>
  <si>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</si>
  <si>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</si>
  <si>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</si>
  <si>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</si>
  <si>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</si>
  <si>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</si>
  <si>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</si>
  <si>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</si>
  <si>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</si>
  <si>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</si>
  <si>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</si>
  <si>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</si>
  <si>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</si>
  <si>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</si>
  <si>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</si>
  <si>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</si>
  <si>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</si>
  <si>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</si>
  <si>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</si>
  <si>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</si>
  <si>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</si>
  <si>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</si>
  <si>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</si>
  <si>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</si>
  <si>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</si>
  <si>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</si>
  <si>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</si>
  <si>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</si>
  <si>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</si>
  <si>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</si>
  <si>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</si>
  <si>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</si>
  <si>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</si>
  <si>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</si>
  <si>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</si>
  <si>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</si>
  <si>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</si>
  <si>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</si>
  <si>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</si>
  <si>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</si>
  <si>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</si>
  <si>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</si>
  <si>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</si>
  <si>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</si>
  <si>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</si>
  <si>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</si>
  <si>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</si>
  <si>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</si>
  <si>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</si>
  <si>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</si>
  <si>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</si>
  <si>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</si>
  <si>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</si>
  <si>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</si>
  <si>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</si>
  <si>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</si>
  <si>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</si>
  <si>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</si>
  <si>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</si>
  <si>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</si>
  <si>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</si>
  <si>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</si>
  <si>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</si>
  <si>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</si>
  <si>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</si>
  <si>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</si>
  <si>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</si>
  <si>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</si>
  <si>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</si>
  <si>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</si>
  <si>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</si>
  <si>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</si>
  <si>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</si>
  <si>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</si>
  <si>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</si>
  <si>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</si>
  <si>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</si>
  <si>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</si>
  <si>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</si>
  <si>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</si>
  <si>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</si>
  <si>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</si>
  <si>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</si>
  <si>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</si>
  <si>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</si>
  <si>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</si>
  <si>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</si>
  <si>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</si>
  <si>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</si>
  <si>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</si>
  <si>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</si>
  <si>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</si>
  <si>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</si>
  <si>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</si>
  <si>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</si>
  <si>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</si>
  <si>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</si>
  <si>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</si>
  <si>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</si>
  <si>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</si>
  <si>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</si>
  <si>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</si>
  <si>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</si>
  <si>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</si>
  <si>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</si>
  <si>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</si>
  <si>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</si>
  <si>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</si>
  <si>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</si>
  <si>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</si>
  <si>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</si>
  <si>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</si>
  <si>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</si>
  <si>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</si>
  <si>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</si>
  <si>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</si>
  <si>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</si>
  <si>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</si>
  <si>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</si>
  <si>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</si>
  <si>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</si>
  <si>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</si>
  <si>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</si>
  <si>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</si>
  <si>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</si>
  <si>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</si>
  <si>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</si>
  <si>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</si>
  <si>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</si>
  <si>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</si>
  <si>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</si>
  <si>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</si>
  <si>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</si>
  <si>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</si>
  <si>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</si>
  <si>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</si>
  <si>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</si>
  <si>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</si>
  <si>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</si>
  <si>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</si>
  <si>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</si>
  <si>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</si>
  <si>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</si>
  <si>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</si>
  <si>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</si>
  <si>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</si>
  <si>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</si>
  <si>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</si>
  <si>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</si>
  <si>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</si>
  <si>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</si>
  <si>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</si>
  <si>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</si>
  <si>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</si>
  <si>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</si>
  <si>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</si>
  <si>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</si>
  <si>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</si>
  <si>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</si>
  <si>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</si>
  <si>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</si>
  <si>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</si>
  <si>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</si>
  <si>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</si>
  <si>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</si>
  <si>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</si>
  <si>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</si>
  <si>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</si>
  <si>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</si>
  <si>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</si>
  <si>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</si>
  <si>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</si>
  <si>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</si>
  <si>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</si>
  <si>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</si>
  <si>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</si>
  <si>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</si>
  <si>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</si>
  <si>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</si>
  <si>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</si>
  <si>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</si>
  <si>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</si>
  <si>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</si>
  <si>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</si>
  <si>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</si>
  <si>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</si>
  <si>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</si>
  <si>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</si>
  <si>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</si>
  <si>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</si>
  <si>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</si>
  <si>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</si>
  <si>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</si>
  <si>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</si>
  <si>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</si>
  <si>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</si>
  <si>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</si>
  <si>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</si>
  <si>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</si>
  <si>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</si>
  <si>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</si>
  <si>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</si>
  <si>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</si>
  <si>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</si>
  <si>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</si>
  <si>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</si>
  <si>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</si>
  <si>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</si>
  <si>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</si>
  <si>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</si>
  <si>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</si>
  <si>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</si>
  <si>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</si>
  <si>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</si>
  <si>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</si>
  <si>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</si>
  <si>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</si>
  <si>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</si>
  <si>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</si>
  <si>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</si>
  <si>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</si>
  <si>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</si>
  <si>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</si>
  <si>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</si>
  <si>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</si>
  <si>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</si>
  <si>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</si>
  <si>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</si>
  <si>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</si>
  <si>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</si>
  <si>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</si>
  <si>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</si>
  <si>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</si>
  <si>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</si>
  <si>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</si>
  <si>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</si>
  <si>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</si>
  <si>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</si>
  <si>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</si>
  <si>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</si>
  <si>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</si>
  <si>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</si>
  <si>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</si>
  <si>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</si>
  <si>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</si>
  <si>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</si>
  <si>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</si>
  <si>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</si>
  <si>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</si>
  <si>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</si>
  <si>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</si>
  <si>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</si>
  <si>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</si>
  <si>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</si>
  <si>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</si>
  <si>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</si>
  <si>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</si>
  <si>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</si>
  <si>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</si>
  <si>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</si>
  <si>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</si>
  <si>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</si>
  <si>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</si>
  <si>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</si>
  <si>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</si>
  <si>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</si>
  <si>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</si>
  <si>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</si>
  <si>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</si>
  <si>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</si>
  <si>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</si>
  <si>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</si>
  <si>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</si>
  <si>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</si>
  <si>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</si>
  <si>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</si>
  <si>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</si>
  <si>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</si>
  <si>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</si>
  <si>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</si>
  <si>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</si>
  <si>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</si>
  <si>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</si>
  <si>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</si>
  <si>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</si>
  <si>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</si>
  <si>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</si>
  <si>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</si>
  <si>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</si>
  <si>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</si>
  <si>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</si>
  <si>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</si>
  <si>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</si>
  <si>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</si>
  <si>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</si>
  <si>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</si>
  <si>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</si>
  <si>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</si>
  <si>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</si>
  <si>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</si>
  <si>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</si>
  <si>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</si>
  <si>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</si>
  <si>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</si>
  <si>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</si>
  <si>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</si>
  <si>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</si>
  <si>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</si>
  <si>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</si>
  <si>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</si>
  <si>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</si>
  <si>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</si>
  <si>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</si>
  <si>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</si>
  <si>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</si>
  <si>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</si>
  <si>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</si>
  <si>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</si>
  <si>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</si>
  <si>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</si>
  <si>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</si>
  <si>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</si>
  <si>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</si>
  <si>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</si>
  <si>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</si>
  <si>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</si>
  <si>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</si>
  <si>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</si>
  <si>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</si>
  <si>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</si>
  <si>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</si>
  <si>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</si>
  <si>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</si>
  <si>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</si>
  <si>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</si>
  <si>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</si>
  <si>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</si>
  <si>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</si>
  <si>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</si>
  <si>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</si>
  <si>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</si>
  <si>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</si>
  <si>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</si>
  <si>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</si>
  <si>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</si>
  <si>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</si>
  <si>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</si>
  <si>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</si>
  <si>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</si>
  <si>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</si>
  <si>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</si>
  <si>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</si>
  <si>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</si>
  <si>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</si>
  <si>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</si>
  <si>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</si>
  <si>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</si>
  <si>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</si>
  <si>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</si>
  <si>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</si>
  <si>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</si>
  <si>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</si>
  <si>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</si>
  <si>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</si>
  <si>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</si>
  <si>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</si>
  <si>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</si>
  <si>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</si>
  <si>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</si>
  <si>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</si>
  <si>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</si>
  <si>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</si>
  <si>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</si>
  <si>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</si>
  <si>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</si>
  <si>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</si>
  <si>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</si>
  <si>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</si>
  <si>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</si>
  <si>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</si>
  <si>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</si>
  <si>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</si>
  <si>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</si>
  <si>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</si>
  <si>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</si>
  <si>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</si>
  <si>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</si>
  <si>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</si>
  <si>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</si>
  <si>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</si>
  <si>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</si>
  <si>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</si>
  <si>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</si>
  <si>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</si>
  <si>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</si>
  <si>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</si>
  <si>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</si>
  <si>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</si>
  <si>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</si>
  <si>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</si>
  <si>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</si>
  <si>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</si>
  <si>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</si>
  <si>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</si>
  <si>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</si>
  <si>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</si>
  <si>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</si>
  <si>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</si>
  <si>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</si>
  <si>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</si>
  <si>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</si>
  <si>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</si>
  <si>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</si>
  <si>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</si>
  <si>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</si>
  <si>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</si>
  <si>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</si>
  <si>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</si>
  <si>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</si>
  <si>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</si>
  <si>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</si>
  <si>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</si>
  <si>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</si>
  <si>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</si>
  <si>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</si>
  <si>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</si>
  <si>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</si>
  <si>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</si>
  <si>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</si>
  <si>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</si>
  <si>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</si>
  <si>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</si>
  <si>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</si>
  <si>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</si>
  <si>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</si>
  <si>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</si>
  <si>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</si>
  <si>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</si>
  <si>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</si>
  <si>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</si>
  <si>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</si>
  <si>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</si>
  <si>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</si>
  <si>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</si>
  <si>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</si>
  <si>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</si>
  <si>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</si>
  <si>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</si>
  <si>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</si>
  <si>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</si>
  <si>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</si>
  <si>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</si>
  <si>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</si>
  <si>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</si>
  <si>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</si>
  <si>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</si>
  <si>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</si>
  <si>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</si>
  <si>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</si>
  <si>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</si>
  <si>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</si>
  <si>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</si>
  <si>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</si>
  <si>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</si>
  <si>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</si>
  <si>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</si>
  <si>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</si>
  <si>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</si>
  <si>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</si>
  <si>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</si>
  <si>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</si>
  <si>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</si>
  <si>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</si>
  <si>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</si>
  <si>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</si>
  <si>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</si>
  <si>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</si>
  <si>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</si>
  <si>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</si>
  <si>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</si>
  <si>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</si>
  <si>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</si>
  <si>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</si>
  <si>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</si>
  <si>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</si>
  <si>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</si>
  <si>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</si>
  <si>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</si>
  <si>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</si>
  <si>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</si>
  <si>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</si>
  <si>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</si>
  <si>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</si>
  <si>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</si>
  <si>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</si>
  <si>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</si>
  <si>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</si>
  <si>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</si>
  <si>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</si>
  <si>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</si>
  <si>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</si>
  <si>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</si>
  <si>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</si>
  <si>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</si>
  <si>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</si>
  <si>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</si>
  <si>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</si>
  <si>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</si>
  <si>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</si>
  <si>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</si>
  <si>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</si>
  <si>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</si>
  <si>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</si>
  <si>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</si>
  <si>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</si>
  <si>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</si>
  <si>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</si>
  <si>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</si>
  <si>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</si>
  <si>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</si>
  <si>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</si>
  <si>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</si>
  <si>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</si>
  <si>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</si>
  <si>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</si>
  <si>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</si>
  <si>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</si>
  <si>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</si>
  <si>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</si>
  <si>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</si>
  <si>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</si>
  <si>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</si>
  <si>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</si>
  <si>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</si>
  <si>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</si>
  <si>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</si>
  <si>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</si>
  <si>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</si>
  <si>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</si>
  <si>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</si>
  <si>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</si>
  <si>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</si>
  <si>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</si>
  <si>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</si>
  <si>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</si>
  <si>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</si>
  <si>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</si>
  <si>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</si>
  <si>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</si>
  <si>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</si>
  <si>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</si>
  <si>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</si>
  <si>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</si>
  <si>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</si>
  <si>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</si>
  <si>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</si>
  <si>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</si>
  <si>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</si>
  <si>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</si>
  <si>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</si>
  <si>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</si>
  <si>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</si>
  <si>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</si>
  <si>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</si>
  <si>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</si>
  <si>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</si>
  <si>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</si>
  <si>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</si>
  <si>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</si>
  <si>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</si>
  <si>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</si>
  <si>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</si>
  <si>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</si>
  <si>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</si>
  <si>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</si>
  <si>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</si>
  <si>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</si>
  <si>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</si>
  <si>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</si>
  <si>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</si>
  <si>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</si>
  <si>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</si>
  <si>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</si>
  <si>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</si>
  <si>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</si>
  <si>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</si>
  <si>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</si>
  <si>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</si>
  <si>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</si>
  <si>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</si>
  <si>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</si>
  <si>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</si>
  <si>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</si>
  <si>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</si>
  <si>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</si>
  <si>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</si>
  <si>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</si>
  <si>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</si>
  <si>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</si>
  <si>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</si>
  <si>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</si>
  <si>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</si>
  <si>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</si>
  <si>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</si>
  <si>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</si>
  <si>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</si>
  <si>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</si>
  <si>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</si>
  <si>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</si>
  <si>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</si>
  <si>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</si>
  <si>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</si>
  <si>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</si>
  <si>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</si>
  <si>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</si>
  <si>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</si>
  <si>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</si>
  <si>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</si>
  <si>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</si>
  <si>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</si>
  <si>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</si>
  <si>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</si>
  <si>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</si>
  <si>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</si>
  <si>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</si>
  <si>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</si>
  <si>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</si>
  <si>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</si>
  <si>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</si>
  <si>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</si>
  <si>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</si>
  <si>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</si>
  <si>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</si>
  <si>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</si>
  <si>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</si>
  <si>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</si>
  <si>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</si>
  <si>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</si>
  <si>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</si>
  <si>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</si>
  <si>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</si>
  <si>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</si>
  <si>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</si>
  <si>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</si>
  <si>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</si>
  <si>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</si>
  <si>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</si>
  <si>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</si>
  <si>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</si>
  <si>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</si>
  <si>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</si>
  <si>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</si>
  <si>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</si>
  <si>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</si>
  <si>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</si>
  <si>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</si>
  <si>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</si>
  <si>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</si>
  <si>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</si>
  <si>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</si>
  <si>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</si>
  <si>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</si>
  <si>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</si>
  <si>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</si>
  <si>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</si>
  <si>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</si>
  <si>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</si>
  <si>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</si>
  <si>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</si>
  <si>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</si>
  <si>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</si>
  <si>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</si>
  <si>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</si>
  <si>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</si>
  <si>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</si>
  <si>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</si>
  <si>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</si>
  <si>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</si>
  <si>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</si>
  <si>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</si>
  <si>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</si>
  <si>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</si>
  <si>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</si>
  <si>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</si>
  <si>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</si>
  <si>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</si>
  <si>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</si>
  <si>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</si>
  <si>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</si>
  <si>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</si>
  <si>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</si>
  <si>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</si>
  <si>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</si>
  <si>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</si>
  <si>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</si>
  <si>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</si>
  <si>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</si>
  <si>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</si>
  <si>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</si>
  <si>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</si>
  <si>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</si>
  <si>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</si>
  <si>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</si>
  <si>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</si>
  <si>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</si>
  <si>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</si>
  <si>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</si>
  <si>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</si>
  <si>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</si>
  <si>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</si>
  <si>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</si>
  <si>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</si>
  <si>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</si>
  <si>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</si>
  <si>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</si>
  <si>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</si>
  <si>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</si>
  <si>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</si>
  <si>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</si>
  <si>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</si>
  <si>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</si>
  <si>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</si>
  <si>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</si>
  <si>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</si>
  <si>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</si>
  <si>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</si>
  <si>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</si>
  <si>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</si>
  <si>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</si>
  <si>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</si>
  <si>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</si>
  <si>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</si>
  <si>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</si>
  <si>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</si>
  <si>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</si>
  <si>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</si>
  <si>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OBRTNIČKA ŠKOLA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</si>
</sst>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1630900.02</v>
      </c>
      <c r="D2" s="6">
        <f>'PR-RAS'!E6</f>
        <v>1803800.74</v>
      </c>
      <c r="E2" s="6">
        <v>0</v>
      </c>
      <c r="F2" s="6">
        <v>0</v>
      </c>
      <c r="G2" s="7">
        <f t="shared" ref="G2:G264" si="0">(B2/1000)*(C2*1+D2*2)</f>
        <v>5238.5015000000003</v>
      </c>
      <c r="H2" s="7">
        <f t="shared" ref="H2:H26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1455717.19</v>
      </c>
      <c r="D46" s="1">
        <f>'PR-RAS'!E50</f>
        <v>1608108.34</v>
      </c>
      <c r="E46" s="1">
        <v>0</v>
      </c>
      <c r="F46" s="1">
        <v>0</v>
      </c>
      <c r="G46" s="2">
        <f t="shared" si="0"/>
        <v>210237.02414999998</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9438.76</v>
      </c>
      <c r="D50" s="1">
        <f>'PR-RAS'!E54</f>
        <v>0</v>
      </c>
      <c r="E50" s="1">
        <v>0</v>
      </c>
      <c r="F50" s="1">
        <v>0</v>
      </c>
      <c r="G50" s="2">
        <f t="shared" si="0"/>
        <v>462.49924000000004</v>
      </c>
      <c r="H50" s="2">
        <f t="shared" si="1"/>
        <v>0.23999999999978172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9438.76</v>
      </c>
      <c r="D53" s="1">
        <f>'PR-RAS'!E57</f>
        <v>0</v>
      </c>
      <c r="E53" s="1">
        <v>0</v>
      </c>
      <c r="F53" s="1">
        <v>0</v>
      </c>
      <c r="G53" s="2">
        <f t="shared" si="0"/>
        <v>490.81551999999999</v>
      </c>
      <c r="H53" s="2">
        <f t="shared" si="1"/>
        <v>0.23999999999978172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1341682.19</v>
      </c>
      <c r="D64" s="1">
        <f>'PR-RAS'!E68</f>
        <v>1510891.75</v>
      </c>
      <c r="E64" s="1">
        <v>0</v>
      </c>
      <c r="F64" s="1">
        <v>0</v>
      </c>
      <c r="G64" s="2">
        <f t="shared" si="0"/>
        <v>274898.33846999996</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1340815.6399999999</v>
      </c>
      <c r="D65" s="1">
        <f>'PR-RAS'!E69</f>
        <v>1510094.75</v>
      </c>
      <c r="E65" s="1">
        <v>0</v>
      </c>
      <c r="F65" s="1">
        <v>0</v>
      </c>
      <c r="G65" s="2">
        <f t="shared" si="0"/>
        <v>279104.32895999996</v>
      </c>
      <c r="H65" s="2">
        <f t="shared" si="1"/>
        <v>0.61000000010244548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866.55</v>
      </c>
      <c r="D66" s="1">
        <f>'PR-RAS'!E70</f>
        <v>797</v>
      </c>
      <c r="E66" s="1">
        <v>0</v>
      </c>
      <c r="F66" s="1">
        <v>0</v>
      </c>
      <c r="G66" s="2">
        <f t="shared" si="0"/>
        <v>159.93575000000001</v>
      </c>
      <c r="H66" s="2">
        <f t="shared" si="1"/>
        <v>0.45000000000004547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103434.92</v>
      </c>
      <c r="D70" s="1">
        <f>'PR-RAS'!E74</f>
        <v>95792.1</v>
      </c>
      <c r="E70" s="1">
        <v>0</v>
      </c>
      <c r="F70" s="1">
        <v>0</v>
      </c>
      <c r="G70" s="2">
        <f t="shared" si="0"/>
        <v>20356.31928</v>
      </c>
      <c r="H70" s="2">
        <f t="shared" si="1"/>
        <v>0.180000000007567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103434.92</v>
      </c>
      <c r="D71" s="1">
        <f>'PR-RAS'!E75</f>
        <v>95792.1</v>
      </c>
      <c r="E71" s="1">
        <v>0</v>
      </c>
      <c r="F71" s="1">
        <v>0</v>
      </c>
      <c r="G71" s="2">
        <f t="shared" si="0"/>
        <v>20651.338400000001</v>
      </c>
      <c r="H71" s="2">
        <f t="shared" si="1"/>
        <v>0.180000000007567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1161.32</v>
      </c>
      <c r="D73" s="1">
        <f>'PR-RAS'!E77</f>
        <v>1424.49</v>
      </c>
      <c r="E73" s="1">
        <v>0</v>
      </c>
      <c r="F73" s="1">
        <v>0</v>
      </c>
      <c r="G73" s="2">
        <f t="shared" si="0"/>
        <v>288.74160000000001</v>
      </c>
      <c r="H73" s="2">
        <f t="shared" si="1"/>
        <v>0.80999999999994543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1161.32</v>
      </c>
      <c r="D74" s="1">
        <f>'PR-RAS'!E78</f>
        <v>213.67</v>
      </c>
      <c r="E74" s="1">
        <v>0</v>
      </c>
      <c r="F74" s="1">
        <v>0</v>
      </c>
      <c r="G74" s="2">
        <f t="shared" si="0"/>
        <v>115.97217999999998</v>
      </c>
      <c r="H74" s="2">
        <f t="shared" si="1"/>
        <v>0.64999999999994884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1210.82</v>
      </c>
      <c r="E76" s="1">
        <v>0</v>
      </c>
      <c r="F76" s="1">
        <v>0</v>
      </c>
      <c r="G76" s="2">
        <f t="shared" si="0"/>
        <v>181.62299999999999</v>
      </c>
      <c r="H76" s="2">
        <f t="shared" si="1"/>
        <v>0.18000000000006366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v>
      </c>
      <c r="D78" s="1">
        <f>'PR-RAS'!E82</f>
        <v>0.05</v>
      </c>
      <c r="E78" s="1">
        <v>0</v>
      </c>
      <c r="F78" s="1">
        <v>0</v>
      </c>
      <c r="G78" s="2">
        <f t="shared" si="0"/>
        <v>2.3100000000000002E-2</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v>
      </c>
      <c r="D79" s="1">
        <f>'PR-RAS'!E83</f>
        <v>0.05</v>
      </c>
      <c r="E79" s="1">
        <v>0</v>
      </c>
      <c r="F79" s="1">
        <v>0</v>
      </c>
      <c r="G79" s="2">
        <f t="shared" si="0"/>
        <v>2.3400000000000004E-2</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v>
      </c>
      <c r="D81" s="1">
        <f>'PR-RAS'!E85</f>
        <v>0.05</v>
      </c>
      <c r="E81" s="1">
        <v>0</v>
      </c>
      <c r="F81" s="1">
        <v>0</v>
      </c>
      <c r="G81" s="2">
        <f t="shared" si="0"/>
        <v>2.4000000000000004E-2</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9200.35</v>
      </c>
      <c r="D102" s="1">
        <f>'PR-RAS'!E106</f>
        <v>14492.7</v>
      </c>
      <c r="E102" s="1">
        <v>0</v>
      </c>
      <c r="F102" s="1">
        <v>0</v>
      </c>
      <c r="G102" s="2">
        <f t="shared" si="0"/>
        <v>3856.7607500000004</v>
      </c>
      <c r="H102" s="2">
        <f t="shared" si="1"/>
        <v>0.6499999999996362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9200.35</v>
      </c>
      <c r="D108" s="1">
        <f>'PR-RAS'!E112</f>
        <v>14492.7</v>
      </c>
      <c r="E108" s="1">
        <v>0</v>
      </c>
      <c r="F108" s="1">
        <v>0</v>
      </c>
      <c r="G108" s="2">
        <f t="shared" si="0"/>
        <v>4085.8752500000001</v>
      </c>
      <c r="H108" s="2">
        <f t="shared" si="1"/>
        <v>0.6499999999996362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9200.35</v>
      </c>
      <c r="D113" s="1">
        <f>'PR-RAS'!E117</f>
        <v>14492.7</v>
      </c>
      <c r="E113" s="1">
        <v>0</v>
      </c>
      <c r="F113" s="1">
        <v>0</v>
      </c>
      <c r="G113" s="2">
        <f t="shared" si="0"/>
        <v>4276.8040000000001</v>
      </c>
      <c r="H113" s="2">
        <f t="shared" si="1"/>
        <v>0.6499999999996362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33183.1</v>
      </c>
      <c r="D120" s="1">
        <f>'PR-RAS'!E124</f>
        <v>31854.5</v>
      </c>
      <c r="E120" s="1">
        <v>0</v>
      </c>
      <c r="F120" s="1">
        <v>0</v>
      </c>
      <c r="G120" s="2">
        <f t="shared" si="0"/>
        <v>11530.159900000001</v>
      </c>
      <c r="H120" s="2">
        <f t="shared" si="1"/>
        <v>0.59999999999854481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27804.76</v>
      </c>
      <c r="D121" s="1">
        <f>'PR-RAS'!E125</f>
        <v>24987.56</v>
      </c>
      <c r="E121" s="1">
        <v>0</v>
      </c>
      <c r="F121" s="1">
        <v>0</v>
      </c>
      <c r="G121" s="2">
        <f t="shared" si="0"/>
        <v>9333.5856000000003</v>
      </c>
      <c r="H121" s="2">
        <f t="shared" si="1"/>
        <v>0.68000000000029104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27804.76</v>
      </c>
      <c r="D123" s="1">
        <f>'PR-RAS'!E127</f>
        <v>24987.56</v>
      </c>
      <c r="E123" s="1">
        <v>0</v>
      </c>
      <c r="F123" s="1">
        <v>0</v>
      </c>
      <c r="G123" s="2">
        <f t="shared" si="0"/>
        <v>9489.1453600000004</v>
      </c>
      <c r="H123" s="2">
        <f t="shared" si="1"/>
        <v>0.68000000000029104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5378.34</v>
      </c>
      <c r="D124" s="1">
        <f>'PR-RAS'!E128</f>
        <v>6866.94</v>
      </c>
      <c r="E124" s="1">
        <v>0</v>
      </c>
      <c r="F124" s="1">
        <v>0</v>
      </c>
      <c r="G124" s="2">
        <f t="shared" si="0"/>
        <v>2350.8030600000002</v>
      </c>
      <c r="H124" s="2">
        <f t="shared" si="1"/>
        <v>0.4000000000005457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5378.34</v>
      </c>
      <c r="D125" s="1">
        <f>'PR-RAS'!E129</f>
        <v>6866.94</v>
      </c>
      <c r="E125" s="1">
        <v>0</v>
      </c>
      <c r="F125" s="1">
        <v>0</v>
      </c>
      <c r="G125" s="2">
        <f t="shared" si="0"/>
        <v>2369.9152800000002</v>
      </c>
      <c r="H125" s="2">
        <f t="shared" si="1"/>
        <v>0.4000000000005457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132799.18</v>
      </c>
      <c r="D129" s="1">
        <f>'PR-RAS'!E133</f>
        <v>149345.15</v>
      </c>
      <c r="E129" s="1">
        <v>0</v>
      </c>
      <c r="F129" s="1">
        <v>0</v>
      </c>
      <c r="G129" s="2">
        <f t="shared" si="0"/>
        <v>55230.653440000002</v>
      </c>
      <c r="H129" s="2">
        <f t="shared" si="1"/>
        <v>0.32999999998719431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132799.18</v>
      </c>
      <c r="D130" s="1">
        <f>'PR-RAS'!E134</f>
        <v>149345.15</v>
      </c>
      <c r="E130" s="1">
        <v>0</v>
      </c>
      <c r="F130" s="1">
        <v>0</v>
      </c>
      <c r="G130" s="2">
        <f t="shared" si="0"/>
        <v>55662.142919999998</v>
      </c>
      <c r="H130" s="2">
        <f t="shared" si="1"/>
        <v>0.32999999998719431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132799.18</v>
      </c>
      <c r="D131" s="1">
        <f>'PR-RAS'!E135</f>
        <v>139438.72</v>
      </c>
      <c r="E131" s="1">
        <v>0</v>
      </c>
      <c r="F131" s="1">
        <v>0</v>
      </c>
      <c r="G131" s="2">
        <f t="shared" si="0"/>
        <v>53517.960599999999</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9906.43</v>
      </c>
      <c r="E132" s="1">
        <v>0</v>
      </c>
      <c r="F132" s="1">
        <v>0</v>
      </c>
      <c r="G132" s="2">
        <f t="shared" si="0"/>
        <v>2595.4846600000001</v>
      </c>
      <c r="H132" s="2">
        <f t="shared" si="1"/>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1662261.93</v>
      </c>
      <c r="D147" s="1">
        <f>'PR-RAS'!E151</f>
        <v>1777830.95</v>
      </c>
      <c r="E147" s="1">
        <v>0</v>
      </c>
      <c r="F147" s="1">
        <v>0</v>
      </c>
      <c r="G147" s="2">
        <f t="shared" si="0"/>
        <v>761816.87917999993</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1338897.56</v>
      </c>
      <c r="D148" s="1">
        <f>'PR-RAS'!E152</f>
        <v>1517290.7</v>
      </c>
      <c r="E148" s="1">
        <v>0</v>
      </c>
      <c r="F148" s="1">
        <v>0</v>
      </c>
      <c r="G148" s="2">
        <f t="shared" si="0"/>
        <v>642901.40711999999</v>
      </c>
      <c r="H148" s="2">
        <f t="shared" si="1"/>
        <v>0.73999999999068677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1109591.9000000001</v>
      </c>
      <c r="D149" s="1">
        <f>'PR-RAS'!E153</f>
        <v>1255202.44</v>
      </c>
      <c r="E149" s="1">
        <v>0</v>
      </c>
      <c r="F149" s="1">
        <v>0</v>
      </c>
      <c r="G149" s="2">
        <f t="shared" si="0"/>
        <v>535759.52344000002</v>
      </c>
      <c r="H149" s="2">
        <f t="shared" si="1"/>
        <v>0.53999999980442226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1108965.31</v>
      </c>
      <c r="D150" s="1">
        <f>'PR-RAS'!E154</f>
        <v>1255202.44</v>
      </c>
      <c r="E150" s="1">
        <v>0</v>
      </c>
      <c r="F150" s="1">
        <v>0</v>
      </c>
      <c r="G150" s="2">
        <f t="shared" si="0"/>
        <v>539286.15830999997</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626.59</v>
      </c>
      <c r="D152" s="1">
        <f>'PR-RAS'!E156</f>
        <v>0</v>
      </c>
      <c r="E152" s="1">
        <v>0</v>
      </c>
      <c r="F152" s="1">
        <v>0</v>
      </c>
      <c r="G152" s="2">
        <f t="shared" si="0"/>
        <v>94.615089999999995</v>
      </c>
      <c r="H152" s="2">
        <f t="shared" si="1"/>
        <v>0.40999999999996817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46669.41</v>
      </c>
      <c r="D154" s="1">
        <f>'PR-RAS'!E158</f>
        <v>54917.36</v>
      </c>
      <c r="E154" s="1">
        <v>0</v>
      </c>
      <c r="F154" s="1">
        <v>0</v>
      </c>
      <c r="G154" s="2">
        <f t="shared" si="0"/>
        <v>23945.131890000001</v>
      </c>
      <c r="H154" s="2">
        <f t="shared" si="1"/>
        <v>0.77000000000407454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182636.25</v>
      </c>
      <c r="D155" s="1">
        <f>'PR-RAS'!E159</f>
        <v>207170.9</v>
      </c>
      <c r="E155" s="1">
        <v>0</v>
      </c>
      <c r="F155" s="1">
        <v>0</v>
      </c>
      <c r="G155" s="2">
        <f t="shared" si="0"/>
        <v>91934.61970000001</v>
      </c>
      <c r="H155" s="2">
        <f t="shared" si="1"/>
        <v>0.35000000000582077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182356.9</v>
      </c>
      <c r="D157" s="1">
        <f>'PR-RAS'!E161</f>
        <v>207019.15</v>
      </c>
      <c r="E157" s="1">
        <v>0</v>
      </c>
      <c r="F157" s="1">
        <v>0</v>
      </c>
      <c r="G157" s="2">
        <f t="shared" si="0"/>
        <v>93037.651199999993</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279.35000000000002</v>
      </c>
      <c r="D158" s="1">
        <f>'PR-RAS'!E162</f>
        <v>151.75</v>
      </c>
      <c r="E158" s="1">
        <v>0</v>
      </c>
      <c r="F158" s="1">
        <v>0</v>
      </c>
      <c r="G158" s="2">
        <f t="shared" si="0"/>
        <v>91.507450000000006</v>
      </c>
      <c r="H158" s="2">
        <f t="shared" si="1"/>
        <v>0.60000000000002274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314231.40000000002</v>
      </c>
      <c r="D159" s="1">
        <f>'PR-RAS'!E163</f>
        <v>251845.44999999998</v>
      </c>
      <c r="E159" s="1">
        <v>0</v>
      </c>
      <c r="F159" s="1">
        <v>0</v>
      </c>
      <c r="G159" s="2">
        <f t="shared" si="0"/>
        <v>129231.7234</v>
      </c>
      <c r="H159" s="2">
        <f t="shared" si="1"/>
        <v>0.85000000000582077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93971.82</v>
      </c>
      <c r="D160" s="1">
        <f>'PR-RAS'!E164</f>
        <v>78336.87</v>
      </c>
      <c r="E160" s="1">
        <v>0</v>
      </c>
      <c r="F160" s="1">
        <v>0</v>
      </c>
      <c r="G160" s="2">
        <f t="shared" si="0"/>
        <v>39852.644039999999</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8263.2999999999993</v>
      </c>
      <c r="D161" s="1">
        <f>'PR-RAS'!E165</f>
        <v>11672.87</v>
      </c>
      <c r="E161" s="1">
        <v>0</v>
      </c>
      <c r="F161" s="1">
        <v>0</v>
      </c>
      <c r="G161" s="2">
        <f t="shared" si="0"/>
        <v>5057.4463999999998</v>
      </c>
      <c r="H161" s="2">
        <f t="shared" si="1"/>
        <v>0.42999999999847205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29054.87</v>
      </c>
      <c r="D162" s="1">
        <f>'PR-RAS'!E166</f>
        <v>33430.14</v>
      </c>
      <c r="E162" s="1">
        <v>0</v>
      </c>
      <c r="F162" s="1">
        <v>0</v>
      </c>
      <c r="G162" s="2">
        <f t="shared" si="0"/>
        <v>15442.33915</v>
      </c>
      <c r="H162" s="2">
        <f t="shared" si="1"/>
        <v>0.27000000000043656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56653.65</v>
      </c>
      <c r="D163" s="1">
        <f>'PR-RAS'!E167</f>
        <v>33229.86</v>
      </c>
      <c r="E163" s="1">
        <v>0</v>
      </c>
      <c r="F163" s="1">
        <v>0</v>
      </c>
      <c r="G163" s="2">
        <f t="shared" si="0"/>
        <v>19944.36594</v>
      </c>
      <c r="H163" s="2">
        <f t="shared" si="1"/>
        <v>0.48999999999796273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v>
      </c>
      <c r="E164" s="1">
        <v>0</v>
      </c>
      <c r="F164" s="1">
        <v>0</v>
      </c>
      <c r="G164" s="2">
        <f t="shared" si="0"/>
        <v>1.304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53924.229999999996</v>
      </c>
      <c r="D165" s="1">
        <f>'PR-RAS'!E169</f>
        <v>45206.11</v>
      </c>
      <c r="E165" s="1">
        <v>0</v>
      </c>
      <c r="F165" s="1">
        <v>0</v>
      </c>
      <c r="G165" s="2">
        <f t="shared" si="0"/>
        <v>23671.177800000001</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28926.42</v>
      </c>
      <c r="D166" s="1">
        <f>'PR-RAS'!E170</f>
        <v>24617.58</v>
      </c>
      <c r="E166" s="1">
        <v>0</v>
      </c>
      <c r="F166" s="1">
        <v>0</v>
      </c>
      <c r="G166" s="2">
        <f t="shared" si="0"/>
        <v>12896.6607</v>
      </c>
      <c r="H166" s="2">
        <f t="shared" si="1"/>
        <v>0.83999999999650754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18679.57</v>
      </c>
      <c r="D168" s="1">
        <f>'PR-RAS'!E172</f>
        <v>16758.64</v>
      </c>
      <c r="E168" s="1">
        <v>0</v>
      </c>
      <c r="F168" s="1">
        <v>0</v>
      </c>
      <c r="G168" s="2">
        <f t="shared" si="0"/>
        <v>8716.8739500000011</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3200.91</v>
      </c>
      <c r="D169" s="1">
        <f>'PR-RAS'!E173</f>
        <v>2786.11</v>
      </c>
      <c r="E169" s="1">
        <v>0</v>
      </c>
      <c r="F169" s="1">
        <v>0</v>
      </c>
      <c r="G169" s="2">
        <f t="shared" si="0"/>
        <v>1473.8858400000004</v>
      </c>
      <c r="H169" s="2">
        <f t="shared" si="1"/>
        <v>0.20000000000027285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2960.15</v>
      </c>
      <c r="D170" s="1">
        <f>'PR-RAS'!E174</f>
        <v>522.11</v>
      </c>
      <c r="E170" s="1">
        <v>0</v>
      </c>
      <c r="F170" s="1">
        <v>0</v>
      </c>
      <c r="G170" s="2">
        <f t="shared" si="0"/>
        <v>676.73853000000008</v>
      </c>
      <c r="H170" s="2">
        <f t="shared" si="1"/>
        <v>0.26000000000010459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157.18</v>
      </c>
      <c r="D172" s="1">
        <f>'PR-RAS'!E176</f>
        <v>521.66999999999996</v>
      </c>
      <c r="E172" s="1">
        <v>0</v>
      </c>
      <c r="F172" s="1">
        <v>0</v>
      </c>
      <c r="G172" s="2">
        <f t="shared" si="0"/>
        <v>205.28892000000002</v>
      </c>
      <c r="H172" s="2">
        <f t="shared" si="1"/>
        <v>0.51000000000004775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39549.39</v>
      </c>
      <c r="D173" s="1">
        <f>'PR-RAS'!E177</f>
        <v>53925.79</v>
      </c>
      <c r="E173" s="1">
        <v>0</v>
      </c>
      <c r="F173" s="1">
        <v>0</v>
      </c>
      <c r="G173" s="2">
        <f t="shared" si="0"/>
        <v>25352.966839999997</v>
      </c>
      <c r="H173" s="2">
        <f t="shared" si="1"/>
        <v>0.59999999999854481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3442.01</v>
      </c>
      <c r="D174" s="1">
        <f>'PR-RAS'!E178</f>
        <v>3917.13</v>
      </c>
      <c r="E174" s="1">
        <v>0</v>
      </c>
      <c r="F174" s="1">
        <v>0</v>
      </c>
      <c r="G174" s="2">
        <f t="shared" si="0"/>
        <v>1950.7947099999999</v>
      </c>
      <c r="H174" s="2">
        <f t="shared" si="1"/>
        <v>0.14000000000032742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5581.24</v>
      </c>
      <c r="D175" s="1">
        <f>'PR-RAS'!E179</f>
        <v>21620.47</v>
      </c>
      <c r="E175" s="1">
        <v>0</v>
      </c>
      <c r="F175" s="1">
        <v>0</v>
      </c>
      <c r="G175" s="2">
        <f t="shared" si="0"/>
        <v>8495.0593200000003</v>
      </c>
      <c r="H175" s="2">
        <f t="shared" si="1"/>
        <v>0.71000000000094587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1478.86</v>
      </c>
      <c r="D176" s="1">
        <f>'PR-RAS'!E180</f>
        <v>607.58000000000004</v>
      </c>
      <c r="E176" s="1">
        <v>0</v>
      </c>
      <c r="F176" s="1">
        <v>0</v>
      </c>
      <c r="G176" s="2">
        <f t="shared" si="0"/>
        <v>471.45349999999996</v>
      </c>
      <c r="H176" s="2">
        <f t="shared" si="1"/>
        <v>0.56000000000005912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5571.1</v>
      </c>
      <c r="D177" s="1">
        <f>'PR-RAS'!E181</f>
        <v>5953.87</v>
      </c>
      <c r="E177" s="1">
        <v>0</v>
      </c>
      <c r="F177" s="1">
        <v>0</v>
      </c>
      <c r="G177" s="2">
        <f t="shared" si="0"/>
        <v>3076.2758399999998</v>
      </c>
      <c r="H177" s="2">
        <f t="shared" si="1"/>
        <v>0.23000000000047294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7801.08</v>
      </c>
      <c r="D178" s="1">
        <f>'PR-RAS'!E182</f>
        <v>10854.91</v>
      </c>
      <c r="E178" s="1">
        <v>0</v>
      </c>
      <c r="F178" s="1">
        <v>0</v>
      </c>
      <c r="G178" s="2">
        <f t="shared" si="0"/>
        <v>5223.4292999999998</v>
      </c>
      <c r="H178" s="2">
        <f t="shared" si="1"/>
        <v>0.17000000000007276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4227.22</v>
      </c>
      <c r="D179" s="1">
        <f>'PR-RAS'!E183</f>
        <v>2548.3200000000002</v>
      </c>
      <c r="E179" s="1">
        <v>0</v>
      </c>
      <c r="F179" s="1">
        <v>0</v>
      </c>
      <c r="G179" s="2">
        <f t="shared" si="0"/>
        <v>1659.64708</v>
      </c>
      <c r="H179" s="2">
        <f t="shared" si="1"/>
        <v>0.54000000000041837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2142.77</v>
      </c>
      <c r="D180" s="1">
        <f>'PR-RAS'!E184</f>
        <v>1881.06</v>
      </c>
      <c r="E180" s="1">
        <v>0</v>
      </c>
      <c r="F180" s="1">
        <v>0</v>
      </c>
      <c r="G180" s="2">
        <f t="shared" si="0"/>
        <v>1056.9753099999998</v>
      </c>
      <c r="H180" s="2">
        <f t="shared" si="1"/>
        <v>0.28999999999996362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5109.41</v>
      </c>
      <c r="D181" s="1">
        <f>'PR-RAS'!E185</f>
        <v>4913.0600000000004</v>
      </c>
      <c r="E181" s="1">
        <v>0</v>
      </c>
      <c r="F181" s="1">
        <v>0</v>
      </c>
      <c r="G181" s="2">
        <f t="shared" si="0"/>
        <v>2688.3953999999999</v>
      </c>
      <c r="H181" s="2">
        <f t="shared" si="1"/>
        <v>0.47000000000025466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4195.7</v>
      </c>
      <c r="D182" s="1">
        <f>'PR-RAS'!E186</f>
        <v>1629.39</v>
      </c>
      <c r="E182" s="1">
        <v>0</v>
      </c>
      <c r="F182" s="1">
        <v>0</v>
      </c>
      <c r="G182" s="2">
        <f t="shared" si="0"/>
        <v>1349.2608799999998</v>
      </c>
      <c r="H182" s="2">
        <f t="shared" si="1"/>
        <v>0.69000000000028194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102495.43</v>
      </c>
      <c r="D183" s="1">
        <f>'PR-RAS'!E187</f>
        <v>50329.58</v>
      </c>
      <c r="E183" s="1">
        <v>0</v>
      </c>
      <c r="F183" s="1">
        <v>0</v>
      </c>
      <c r="G183" s="2">
        <f t="shared" si="0"/>
        <v>36974.13538</v>
      </c>
      <c r="H183" s="2">
        <f t="shared" si="1"/>
        <v>0.84999999999126885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24290.53</v>
      </c>
      <c r="D184" s="1">
        <f>'PR-RAS'!E188</f>
        <v>24047.1</v>
      </c>
      <c r="E184" s="1">
        <v>0</v>
      </c>
      <c r="F184" s="1">
        <v>0</v>
      </c>
      <c r="G184" s="2">
        <f t="shared" si="0"/>
        <v>13246.405589999998</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260</v>
      </c>
      <c r="E185" s="1">
        <v>0</v>
      </c>
      <c r="F185" s="1">
        <v>0</v>
      </c>
      <c r="G185" s="2">
        <f t="shared" si="0"/>
        <v>95.679999999999993</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792.99</v>
      </c>
      <c r="D187" s="1">
        <f>'PR-RAS'!E191</f>
        <v>2064.9699999999998</v>
      </c>
      <c r="E187" s="1">
        <v>0</v>
      </c>
      <c r="F187" s="1">
        <v>0</v>
      </c>
      <c r="G187" s="2">
        <f t="shared" si="0"/>
        <v>915.6649799999999</v>
      </c>
      <c r="H187" s="2">
        <f t="shared" si="1"/>
        <v>4.0000000000190994E-2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35</v>
      </c>
      <c r="E188" s="1">
        <v>0</v>
      </c>
      <c r="F188" s="1">
        <v>0</v>
      </c>
      <c r="G188" s="2">
        <f t="shared" si="0"/>
        <v>13.09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5081.29</v>
      </c>
      <c r="D189" s="1">
        <f>'PR-RAS'!E193</f>
        <v>4192.92</v>
      </c>
      <c r="E189" s="1">
        <v>0</v>
      </c>
      <c r="F189" s="1">
        <v>0</v>
      </c>
      <c r="G189" s="2">
        <f t="shared" si="0"/>
        <v>2531.8204400000004</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9404.65</v>
      </c>
      <c r="D190" s="1">
        <f>'PR-RAS'!E194</f>
        <v>7225.18</v>
      </c>
      <c r="E190" s="1">
        <v>0</v>
      </c>
      <c r="F190" s="1">
        <v>0</v>
      </c>
      <c r="G190" s="2">
        <f t="shared" si="0"/>
        <v>4508.5968900000007</v>
      </c>
      <c r="H190" s="2">
        <f t="shared" si="1"/>
        <v>0.53000000000065484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9011.6</v>
      </c>
      <c r="D191" s="1">
        <f>'PR-RAS'!E195</f>
        <v>10269.030000000001</v>
      </c>
      <c r="E191" s="1">
        <v>0</v>
      </c>
      <c r="F191" s="1">
        <v>0</v>
      </c>
      <c r="G191" s="2">
        <f t="shared" si="0"/>
        <v>5614.4354000000003</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9121.4499999999989</v>
      </c>
      <c r="D192" s="1">
        <f>'PR-RAS'!E196</f>
        <v>6257.3</v>
      </c>
      <c r="E192" s="1">
        <v>0</v>
      </c>
      <c r="F192" s="1">
        <v>0</v>
      </c>
      <c r="G192" s="2">
        <f t="shared" si="0"/>
        <v>4132.4855500000003</v>
      </c>
      <c r="H192" s="2">
        <f t="shared" si="1"/>
        <v>0.74999999999909051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9121.4499999999989</v>
      </c>
      <c r="D206" s="1">
        <f>'PR-RAS'!E210</f>
        <v>6257.3</v>
      </c>
      <c r="E206" s="1">
        <v>0</v>
      </c>
      <c r="F206" s="1">
        <v>0</v>
      </c>
      <c r="G206" s="2">
        <f t="shared" si="0"/>
        <v>4435.3902499999995</v>
      </c>
      <c r="H206" s="2">
        <f t="shared" si="1"/>
        <v>0.74999999999909051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1671.84</v>
      </c>
      <c r="D207" s="1">
        <f>'PR-RAS'!E211</f>
        <v>1848.18</v>
      </c>
      <c r="E207" s="1">
        <v>0</v>
      </c>
      <c r="F207" s="1">
        <v>0</v>
      </c>
      <c r="G207" s="2">
        <f t="shared" si="0"/>
        <v>1105.8491999999999</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7449.61</v>
      </c>
      <c r="D209" s="1">
        <f>'PR-RAS'!E213</f>
        <v>4409.12</v>
      </c>
      <c r="E209" s="1">
        <v>0</v>
      </c>
      <c r="F209" s="1">
        <v>0</v>
      </c>
      <c r="G209" s="2">
        <f t="shared" si="0"/>
        <v>3383.7127999999993</v>
      </c>
      <c r="H209" s="2">
        <f t="shared" si="1"/>
        <v>0.51000000000021828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11.52</v>
      </c>
      <c r="D248" s="1">
        <f>'PR-RAS'!E252</f>
        <v>0</v>
      </c>
      <c r="E248" s="1">
        <v>0</v>
      </c>
      <c r="F248" s="1">
        <v>0</v>
      </c>
      <c r="G248" s="2">
        <f t="shared" si="0"/>
        <v>2.84544</v>
      </c>
      <c r="H248" s="2">
        <f t="shared" si="1"/>
        <v>0.48000000000000043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11.52</v>
      </c>
      <c r="D255" s="1">
        <f>'PR-RAS'!E259</f>
        <v>0</v>
      </c>
      <c r="E255" s="1">
        <v>0</v>
      </c>
      <c r="F255" s="1">
        <v>0</v>
      </c>
      <c r="G255" s="2">
        <f t="shared" si="0"/>
        <v>2.9260799999999998</v>
      </c>
      <c r="H255" s="2">
        <f t="shared" si="1"/>
        <v>0.48000000000000043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11.52</v>
      </c>
      <c r="D257" s="1">
        <f>'PR-RAS'!E261</f>
        <v>0</v>
      </c>
      <c r="E257" s="1">
        <v>0</v>
      </c>
      <c r="F257" s="1">
        <v>0</v>
      </c>
      <c r="G257" s="2">
        <f t="shared" si="0"/>
        <v>2.9491199999999997</v>
      </c>
      <c r="H257" s="2">
        <f t="shared" si="1"/>
        <v>0.48000000000000043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2437.5</v>
      </c>
      <c r="E259" s="1">
        <v>0</v>
      </c>
      <c r="F259" s="1">
        <v>0</v>
      </c>
      <c r="G259" s="2">
        <f t="shared" si="0"/>
        <v>1257.75</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2437.5</v>
      </c>
      <c r="E260" s="1">
        <v>0</v>
      </c>
      <c r="F260" s="1">
        <v>0</v>
      </c>
      <c r="G260" s="2">
        <f t="shared" si="0"/>
        <v>1262.625</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2437.5</v>
      </c>
      <c r="E262" s="1">
        <v>0</v>
      </c>
      <c r="F262" s="1">
        <v>0</v>
      </c>
      <c r="G262" s="2">
        <f t="shared" si="0"/>
        <v>1272.375</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1662261.93</v>
      </c>
      <c r="D285" s="1">
        <f>'PR-RAS'!E289</f>
        <v>1777830.95</v>
      </c>
      <c r="E285" s="1">
        <v>0</v>
      </c>
      <c r="F285" s="1">
        <v>0</v>
      </c>
      <c r="G285" s="2">
        <f t="shared" si="8"/>
        <v>1481890.36772</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25969.790000000037</v>
      </c>
      <c r="E286" s="1">
        <v>0</v>
      </c>
      <c r="F286" s="1">
        <v>0</v>
      </c>
      <c r="G286" s="2">
        <f t="shared" si="8"/>
        <v>14802.78030000002</v>
      </c>
      <c r="H286" s="2">
        <f t="shared" si="9"/>
        <v>0.2099999999627471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31361.909999999916</v>
      </c>
      <c r="D287" s="1">
        <f>'PR-RAS'!E291</f>
        <v>0</v>
      </c>
      <c r="E287" s="1">
        <v>0</v>
      </c>
      <c r="F287" s="1">
        <v>0</v>
      </c>
      <c r="G287" s="2">
        <f t="shared" si="8"/>
        <v>8969.5062599999746</v>
      </c>
      <c r="H287" s="2">
        <f t="shared" si="9"/>
        <v>9.0000000083819032E-2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124687.52</v>
      </c>
      <c r="D288" s="1">
        <f>'PR-RAS'!E292</f>
        <v>91301.88</v>
      </c>
      <c r="E288" s="1">
        <v>0</v>
      </c>
      <c r="F288" s="1">
        <v>0</v>
      </c>
      <c r="G288" s="2">
        <f t="shared" si="8"/>
        <v>88192.59736</v>
      </c>
      <c r="H288" s="2">
        <f t="shared" si="9"/>
        <v>0.59999999999126885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117.46</v>
      </c>
      <c r="D293" s="1">
        <f>'PR-RAS'!E298</f>
        <v>117.52</v>
      </c>
      <c r="E293" s="1">
        <v>0</v>
      </c>
      <c r="F293" s="1">
        <v>0</v>
      </c>
      <c r="G293" s="2">
        <f t="shared" si="8"/>
        <v>102.92999999999999</v>
      </c>
      <c r="H293" s="2">
        <f t="shared" si="9"/>
        <v>0.93999999999999773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117.46</v>
      </c>
      <c r="D306" s="1">
        <f>'PR-RAS'!E311</f>
        <v>117.52</v>
      </c>
      <c r="E306" s="1">
        <v>0</v>
      </c>
      <c r="F306" s="1">
        <v>0</v>
      </c>
      <c r="G306" s="2">
        <f t="shared" si="8"/>
        <v>107.5125</v>
      </c>
      <c r="H306" s="2">
        <f t="shared" si="9"/>
        <v>0.93999999999999773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117.46</v>
      </c>
      <c r="D307" s="1">
        <f>'PR-RAS'!E312</f>
        <v>117.52</v>
      </c>
      <c r="E307" s="1">
        <v>0</v>
      </c>
      <c r="F307" s="1">
        <v>0</v>
      </c>
      <c r="G307" s="2">
        <f t="shared" si="8"/>
        <v>107.86499999999999</v>
      </c>
      <c r="H307" s="2">
        <f t="shared" si="9"/>
        <v>0.93999999999999773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117.46</v>
      </c>
      <c r="D308" s="1">
        <f>'PR-RAS'!E313</f>
        <v>117.52</v>
      </c>
      <c r="E308" s="1">
        <v>0</v>
      </c>
      <c r="F308" s="1">
        <v>0</v>
      </c>
      <c r="G308" s="2">
        <f t="shared" si="8"/>
        <v>108.2175</v>
      </c>
      <c r="H308" s="2">
        <f t="shared" si="9"/>
        <v>0.93999999999999773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21981.129999999997</v>
      </c>
      <c r="D345" s="1">
        <f>'PR-RAS'!E350</f>
        <v>7261.32</v>
      </c>
      <c r="E345" s="1">
        <v>0</v>
      </c>
      <c r="F345" s="1">
        <v>0</v>
      </c>
      <c r="G345" s="2">
        <f t="shared" si="8"/>
        <v>12557.296879999998</v>
      </c>
      <c r="H345" s="2">
        <f t="shared" si="9"/>
        <v>0.44999999999708962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21981.129999999997</v>
      </c>
      <c r="D358" s="1">
        <f>'PR-RAS'!E363</f>
        <v>7261.32</v>
      </c>
      <c r="E358" s="1">
        <v>0</v>
      </c>
      <c r="F358" s="1">
        <v>0</v>
      </c>
      <c r="G358" s="2">
        <f t="shared" si="8"/>
        <v>13031.845889999999</v>
      </c>
      <c r="H358" s="2">
        <f t="shared" si="9"/>
        <v>0.44999999999708962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20898.239999999998</v>
      </c>
      <c r="D364" s="1">
        <f>'PR-RAS'!E369</f>
        <v>6464.32</v>
      </c>
      <c r="E364" s="1">
        <v>0</v>
      </c>
      <c r="F364" s="1">
        <v>0</v>
      </c>
      <c r="G364" s="2">
        <f t="shared" si="8"/>
        <v>12279.157439999999</v>
      </c>
      <c r="H364" s="2">
        <f t="shared" si="9"/>
        <v>0.55999999999767169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1682.66</v>
      </c>
      <c r="D365" s="1">
        <f>'PR-RAS'!E370</f>
        <v>628.92999999999995</v>
      </c>
      <c r="E365" s="1">
        <v>0</v>
      </c>
      <c r="F365" s="1">
        <v>0</v>
      </c>
      <c r="G365" s="2">
        <f t="shared" si="8"/>
        <v>1070.3492799999999</v>
      </c>
      <c r="H365" s="2">
        <f t="shared" si="9"/>
        <v>0.40999999999996817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884</v>
      </c>
      <c r="E366" s="1">
        <v>0</v>
      </c>
      <c r="F366" s="1">
        <v>0</v>
      </c>
      <c r="G366" s="2">
        <f t="shared" si="8"/>
        <v>645.31999999999994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3684.74</v>
      </c>
      <c r="D367" s="1">
        <f>'PR-RAS'!E372</f>
        <v>0</v>
      </c>
      <c r="E367" s="1">
        <v>0</v>
      </c>
      <c r="F367" s="1">
        <v>0</v>
      </c>
      <c r="G367" s="2">
        <f t="shared" si="8"/>
        <v>1348.61484</v>
      </c>
      <c r="H367" s="2">
        <f t="shared" si="9"/>
        <v>0.26000000000021828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15530.84</v>
      </c>
      <c r="D371" s="1">
        <f>'PR-RAS'!E376</f>
        <v>4951.3900000000003</v>
      </c>
      <c r="E371" s="1">
        <v>0</v>
      </c>
      <c r="F371" s="1">
        <v>0</v>
      </c>
      <c r="G371" s="2">
        <f t="shared" si="8"/>
        <v>9410.4394000000011</v>
      </c>
      <c r="H371" s="2">
        <f t="shared" si="9"/>
        <v>0.5500000000001819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1082.8900000000001</v>
      </c>
      <c r="D378" s="1">
        <f>'PR-RAS'!E383</f>
        <v>797</v>
      </c>
      <c r="E378" s="1">
        <v>0</v>
      </c>
      <c r="F378" s="1">
        <v>0</v>
      </c>
      <c r="G378" s="2">
        <f t="shared" si="8"/>
        <v>1009.1875300000002</v>
      </c>
      <c r="H378" s="2">
        <f t="shared" si="9"/>
        <v>0.10999999999989996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1082.8900000000001</v>
      </c>
      <c r="D379" s="1">
        <f>'PR-RAS'!E384</f>
        <v>797</v>
      </c>
      <c r="E379" s="1">
        <v>0</v>
      </c>
      <c r="F379" s="1">
        <v>0</v>
      </c>
      <c r="G379" s="2">
        <f t="shared" si="8"/>
        <v>1011.8644200000001</v>
      </c>
      <c r="H379" s="2">
        <f t="shared" si="9"/>
        <v>0.10999999999989996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21863.67</v>
      </c>
      <c r="D403" s="1">
        <f>'PR-RAS'!E408</f>
        <v>7143.7999999999993</v>
      </c>
      <c r="E403" s="1">
        <v>0</v>
      </c>
      <c r="F403" s="1">
        <v>0</v>
      </c>
      <c r="G403" s="2">
        <f t="shared" si="8"/>
        <v>14532.81054</v>
      </c>
      <c r="H403" s="2">
        <f t="shared" si="9"/>
        <v>0.53000000000247383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29108.43</v>
      </c>
      <c r="D405" s="1">
        <f>'PR-RAS'!E410</f>
        <v>48948.37</v>
      </c>
      <c r="E405" s="1">
        <v>0</v>
      </c>
      <c r="F405" s="1">
        <v>0</v>
      </c>
      <c r="G405" s="2">
        <f t="shared" si="8"/>
        <v>51310.088680000008</v>
      </c>
      <c r="H405" s="2">
        <f t="shared" si="9"/>
        <v>0.80000000000291038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1631017.48</v>
      </c>
      <c r="D407" s="1">
        <f>'PR-RAS'!E412</f>
        <v>1803918.26</v>
      </c>
      <c r="E407" s="1">
        <v>0</v>
      </c>
      <c r="F407" s="1">
        <v>0</v>
      </c>
      <c r="G407" s="2">
        <f t="shared" si="8"/>
        <v>2126974.7239999999</v>
      </c>
      <c r="H407" s="2">
        <f t="shared" si="9"/>
        <v>0.73999999999068677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1684243.0599999998</v>
      </c>
      <c r="D408" s="1">
        <f>'PR-RAS'!E413</f>
        <v>1785092.27</v>
      </c>
      <c r="E408" s="1">
        <v>0</v>
      </c>
      <c r="F408" s="1">
        <v>0</v>
      </c>
      <c r="G408" s="2">
        <f t="shared" si="8"/>
        <v>2138552.0331999995</v>
      </c>
      <c r="H408" s="2">
        <f t="shared" si="9"/>
        <v>0.32999999984167516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18825.989999999991</v>
      </c>
      <c r="E409" s="1">
        <v>0</v>
      </c>
      <c r="F409" s="1">
        <v>0</v>
      </c>
      <c r="G409" s="2">
        <f t="shared" si="8"/>
        <v>15362.007839999991</v>
      </c>
      <c r="H409" s="2">
        <f t="shared" si="9"/>
        <v>1.0000000009313226E-2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53225.579999999842</v>
      </c>
      <c r="D410" s="1">
        <f>'PR-RAS'!E415</f>
        <v>0</v>
      </c>
      <c r="E410" s="1">
        <v>0</v>
      </c>
      <c r="F410" s="1">
        <v>0</v>
      </c>
      <c r="G410" s="2">
        <f t="shared" si="8"/>
        <v>21769.262219999935</v>
      </c>
      <c r="H410" s="2">
        <f t="shared" si="9"/>
        <v>0.42000000015832484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95579.09</v>
      </c>
      <c r="D411" s="1">
        <f>'PR-RAS'!E416</f>
        <v>42353.51</v>
      </c>
      <c r="E411" s="1">
        <v>0</v>
      </c>
      <c r="F411" s="1">
        <v>0</v>
      </c>
      <c r="G411" s="2">
        <f t="shared" si="8"/>
        <v>73917.305099999983</v>
      </c>
      <c r="H411" s="2">
        <f t="shared" si="9"/>
        <v>0.57999999999447027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1631017.48</v>
      </c>
      <c r="D633" s="1">
        <f>'PR-RAS'!E639</f>
        <v>1803918.26</v>
      </c>
      <c r="E633" s="1">
        <v>0</v>
      </c>
      <c r="F633" s="1">
        <v>0</v>
      </c>
      <c r="G633" s="2">
        <f t="shared" si="10"/>
        <v>3310955.7280000001</v>
      </c>
      <c r="H633" s="2">
        <f t="shared" si="11"/>
        <v>0.73999999999068677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1684243.0599999998</v>
      </c>
      <c r="D634" s="1">
        <f>'PR-RAS'!E640</f>
        <v>1785092.27</v>
      </c>
      <c r="E634" s="1">
        <v>0</v>
      </c>
      <c r="F634" s="1">
        <v>0</v>
      </c>
      <c r="G634" s="2">
        <f t="shared" si="10"/>
        <v>3326052.6708</v>
      </c>
      <c r="H634" s="2">
        <f t="shared" si="11"/>
        <v>0.32999999984167516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18825.989999999991</v>
      </c>
      <c r="E635" s="1">
        <v>0</v>
      </c>
      <c r="F635" s="1">
        <v>0</v>
      </c>
      <c r="G635" s="2">
        <f t="shared" si="10"/>
        <v>23871.355319999988</v>
      </c>
      <c r="H635" s="2">
        <f t="shared" si="11"/>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53225.579999999842</v>
      </c>
      <c r="D636" s="1">
        <f>'PR-RAS'!E642</f>
        <v>0</v>
      </c>
      <c r="E636" s="1">
        <v>0</v>
      </c>
      <c r="F636" s="1">
        <v>0</v>
      </c>
      <c r="G636" s="2">
        <f t="shared" si="10"/>
        <v>33798.2432999999</v>
      </c>
      <c r="H636" s="2">
        <f t="shared" si="11"/>
        <v>0.42000000015832484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95579.09</v>
      </c>
      <c r="D637" s="1">
        <f>'PR-RAS'!E643</f>
        <v>42353.51</v>
      </c>
      <c r="E637" s="1">
        <v>0</v>
      </c>
      <c r="F637" s="1">
        <v>0</v>
      </c>
      <c r="G637" s="2">
        <f t="shared" si="10"/>
        <v>114661.96595999999</v>
      </c>
      <c r="H637" s="2">
        <f t="shared" si="11"/>
        <v>0.57999999999447027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42353.510000000155</v>
      </c>
      <c r="D639" s="1">
        <f>'PR-RAS'!E645</f>
        <v>61179.499999999993</v>
      </c>
      <c r="E639" s="1">
        <v>0</v>
      </c>
      <c r="F639" s="1">
        <v>0</v>
      </c>
      <c r="G639" s="2">
        <f t="shared" si="10"/>
        <v>105086.58138000008</v>
      </c>
      <c r="H639" s="2">
        <f t="shared" si="11"/>
        <v>0.98999999985244358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116128.3</v>
      </c>
      <c r="D641" s="1">
        <f>'PR-RAS'!E647</f>
        <v>132627.03</v>
      </c>
      <c r="E641" s="1">
        <v>0</v>
      </c>
      <c r="F641" s="1">
        <v>0</v>
      </c>
      <c r="G641" s="2">
        <f t="shared" si="10"/>
        <v>244084.71039999998</v>
      </c>
      <c r="H641" s="2">
        <f t="shared" si="11"/>
        <v>0.33000000000174623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101992.45</v>
      </c>
      <c r="D642" s="1">
        <f>'PR-RAS'!E649</f>
        <v>47895.22</v>
      </c>
      <c r="E642" s="1">
        <v>0</v>
      </c>
      <c r="F642" s="1">
        <v>0</v>
      </c>
      <c r="G642" s="2">
        <f t="shared" si="10"/>
        <v>126778.83249000002</v>
      </c>
      <c r="H642" s="2">
        <f t="shared" si="11"/>
        <v>0.66999999999825377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333482.65000000002</v>
      </c>
      <c r="D643" s="1">
        <f>'PR-RAS'!E650</f>
        <v>321995</v>
      </c>
      <c r="E643" s="1">
        <v>0</v>
      </c>
      <c r="F643" s="1">
        <v>0</v>
      </c>
      <c r="G643" s="2">
        <f t="shared" si="10"/>
        <v>627537.44130000006</v>
      </c>
      <c r="H643" s="2">
        <f t="shared" si="11"/>
        <v>0.34999999997671694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387579.88</v>
      </c>
      <c r="D644" s="1">
        <f>'PR-RAS'!E651</f>
        <v>300936.03999999998</v>
      </c>
      <c r="E644" s="1">
        <v>0</v>
      </c>
      <c r="F644" s="1">
        <v>0</v>
      </c>
      <c r="G644" s="2">
        <f t="shared" si="10"/>
        <v>636217.61028000002</v>
      </c>
      <c r="H644" s="2">
        <f t="shared" si="11"/>
        <v>0.15999999997438863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47895.22000000003</v>
      </c>
      <c r="D645" s="1">
        <f>'PR-RAS'!E652</f>
        <v>68954.179999999993</v>
      </c>
      <c r="E645" s="1">
        <v>0</v>
      </c>
      <c r="F645" s="1">
        <v>0</v>
      </c>
      <c r="G645" s="2">
        <f t="shared" si="10"/>
        <v>119657.50552000002</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v>
      </c>
      <c r="D647" s="1">
        <f>'PR-RAS'!E654</f>
        <v>74</v>
      </c>
      <c r="E647" s="1">
        <v>0</v>
      </c>
      <c r="F647" s="1">
        <v>0</v>
      </c>
      <c r="G647" s="2">
        <f t="shared" si="10"/>
        <v>142.76599999999999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60</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1340815.6399999999</v>
      </c>
      <c r="D668" s="1">
        <f>'PR-RAS'!E675</f>
        <v>1510094.75</v>
      </c>
      <c r="E668" s="1">
        <v>0</v>
      </c>
      <c r="F668" s="1">
        <v>0</v>
      </c>
      <c r="G668" s="2">
        <f t="shared" si="10"/>
        <v>2908790.4283799999</v>
      </c>
      <c r="H668" s="2">
        <f t="shared" si="11"/>
        <v>0.61000000010244548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866.55</v>
      </c>
      <c r="D670" s="1">
        <f>'PR-RAS'!E677</f>
        <v>797</v>
      </c>
      <c r="E670" s="1">
        <v>0</v>
      </c>
      <c r="F670" s="1">
        <v>0</v>
      </c>
      <c r="G670" s="2">
        <f t="shared" si="10"/>
        <v>1646.1079500000003</v>
      </c>
      <c r="H670" s="2">
        <f t="shared" si="11"/>
        <v>0.45000000000004547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103434.92</v>
      </c>
      <c r="D687" s="1">
        <f>'PR-RAS'!E694</f>
        <v>95792.1</v>
      </c>
      <c r="E687" s="1">
        <v>0</v>
      </c>
      <c r="F687" s="1">
        <v>0</v>
      </c>
      <c r="G687" s="2">
        <f t="shared" si="10"/>
        <v>202383.11632</v>
      </c>
      <c r="H687" s="2">
        <f t="shared" si="11"/>
        <v>0.180000000007567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9200.35</v>
      </c>
      <c r="D703" s="1">
        <f>'PR-RAS'!E710</f>
        <v>14492.7</v>
      </c>
      <c r="E703" s="1">
        <v>0</v>
      </c>
      <c r="F703" s="1">
        <v>0</v>
      </c>
      <c r="G703" s="2">
        <f t="shared" si="10"/>
        <v>26806.396499999999</v>
      </c>
      <c r="H703" s="2">
        <f t="shared" si="11"/>
        <v>0.6499999999996362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2209.5500000000002</v>
      </c>
      <c r="D709" s="1">
        <f>'PR-RAS'!E716</f>
        <v>2213.11</v>
      </c>
      <c r="E709" s="1">
        <v>0</v>
      </c>
      <c r="F709" s="1">
        <v>0</v>
      </c>
      <c r="G709" s="2">
        <f t="shared" si="10"/>
        <v>4698.1251600000005</v>
      </c>
      <c r="H709" s="2">
        <f t="shared" si="11"/>
        <v>0.55999999999994543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5883.74</v>
      </c>
      <c r="D710" s="1">
        <f>'PR-RAS'!E717</f>
        <v>4364.67</v>
      </c>
      <c r="E710" s="1">
        <v>0</v>
      </c>
      <c r="F710" s="1">
        <v>0</v>
      </c>
      <c r="G710" s="2">
        <f t="shared" si="10"/>
        <v>10360.673719999999</v>
      </c>
      <c r="H710" s="2">
        <f t="shared" si="11"/>
        <v>0.59000000000014552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29054.87</v>
      </c>
      <c r="D711" s="1">
        <f>'PR-RAS'!E718</f>
        <v>33430.14</v>
      </c>
      <c r="E711" s="1">
        <v>0</v>
      </c>
      <c r="F711" s="1">
        <v>0</v>
      </c>
      <c r="G711" s="2">
        <f t="shared" si="10"/>
        <v>68099.756499999989</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53.08</v>
      </c>
      <c r="E712" s="1">
        <v>0</v>
      </c>
      <c r="F712" s="1">
        <v>0</v>
      </c>
      <c r="G712" s="2">
        <f t="shared" si="10"/>
        <v>75.479759999999999</v>
      </c>
      <c r="H712" s="2">
        <f t="shared" si="11"/>
        <v>7.9999999999998295E-2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3344.61</v>
      </c>
      <c r="D713" s="1">
        <f>'PR-RAS'!E720</f>
        <v>2548.3200000000002</v>
      </c>
      <c r="E713" s="1">
        <v>0</v>
      </c>
      <c r="F713" s="1">
        <v>0</v>
      </c>
      <c r="G713" s="2">
        <f t="shared" si="10"/>
        <v>6010.17</v>
      </c>
      <c r="H713" s="2">
        <f t="shared" si="11"/>
        <v>0.71000000000003638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1226.99</v>
      </c>
      <c r="D715" s="1">
        <f>'PR-RAS'!E722</f>
        <v>745.27</v>
      </c>
      <c r="E715" s="1">
        <v>0</v>
      </c>
      <c r="F715" s="1">
        <v>0</v>
      </c>
      <c r="G715" s="2">
        <f t="shared" si="10"/>
        <v>1940.3164199999997</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11.52</v>
      </c>
      <c r="D821" s="1">
        <f>'PR-RAS'!E828</f>
        <v>0</v>
      </c>
      <c r="E821" s="1">
        <v>0</v>
      </c>
      <c r="F821" s="1">
        <v>0</v>
      </c>
      <c r="G821" s="2">
        <f t="shared" si="18"/>
        <v>9.4463999999999988</v>
      </c>
      <c r="H821" s="2">
        <f t="shared" si="19"/>
        <v>0.48000000000000043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280151.74</v>
      </c>
      <c r="D984" s="6">
        <f>BILANCA!E6</f>
        <v>309965.83</v>
      </c>
      <c r="E984" s="6">
        <v>0</v>
      </c>
      <c r="F984" s="6">
        <v>0</v>
      </c>
      <c r="G984" s="7">
        <f t="shared" ref="G984:G1241" si="22">B984/1000*C984+B984/500*D984</f>
        <v>900.0834000000001</v>
      </c>
      <c r="H984" s="7">
        <f t="shared" si="19"/>
        <v>0.42999999999301508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98390.97</v>
      </c>
      <c r="D985" s="1">
        <f>BILANCA!E7</f>
        <v>90694.44</v>
      </c>
      <c r="E985" s="1">
        <v>0</v>
      </c>
      <c r="F985" s="1">
        <v>0</v>
      </c>
      <c r="G985" s="2">
        <f t="shared" si="22"/>
        <v>559.55970000000002</v>
      </c>
      <c r="H985" s="2">
        <f t="shared" si="19"/>
        <v>0.47000000000116415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98390.97</v>
      </c>
      <c r="D990" s="1">
        <f>BILANCA!E12</f>
        <v>90694.44</v>
      </c>
      <c r="E990" s="1">
        <v>0</v>
      </c>
      <c r="F990" s="1">
        <v>0</v>
      </c>
      <c r="G990" s="2">
        <f t="shared" si="22"/>
        <v>1958.4589500000002</v>
      </c>
      <c r="H990" s="2">
        <f t="shared" si="19"/>
        <v>0.47000000000116415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591307.53</v>
      </c>
      <c r="D993" s="1">
        <f>BILANCA!E15</f>
        <v>591307.53</v>
      </c>
      <c r="E993" s="1">
        <v>0</v>
      </c>
      <c r="F993" s="1">
        <v>0</v>
      </c>
      <c r="G993" s="2">
        <f t="shared" si="22"/>
        <v>17739.225900000001</v>
      </c>
      <c r="H993" s="2">
        <f t="shared" si="19"/>
        <v>0.93999999994412065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591307.53</v>
      </c>
      <c r="D996" s="1">
        <f>BILANCA!E18</f>
        <v>591307.53</v>
      </c>
      <c r="E996" s="1">
        <v>0</v>
      </c>
      <c r="F996" s="1">
        <v>0</v>
      </c>
      <c r="G996" s="2">
        <f t="shared" si="22"/>
        <v>23060.99367</v>
      </c>
      <c r="H996" s="2">
        <f t="shared" si="19"/>
        <v>0.93999999994412065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50876</v>
      </c>
      <c r="D997" s="1">
        <f>BILANCA!E19</f>
        <v>42382.47</v>
      </c>
      <c r="E997" s="1">
        <v>0</v>
      </c>
      <c r="F997" s="1">
        <v>0</v>
      </c>
      <c r="G997" s="2">
        <f t="shared" si="22"/>
        <v>1898.97316</v>
      </c>
      <c r="H997" s="2">
        <f t="shared" si="19"/>
        <v>0.47000000000116415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117315.11</v>
      </c>
      <c r="D998" s="1">
        <f>BILANCA!E20</f>
        <v>110596.35</v>
      </c>
      <c r="E998" s="1">
        <v>0</v>
      </c>
      <c r="F998" s="1">
        <v>0</v>
      </c>
      <c r="G998" s="2">
        <f t="shared" si="22"/>
        <v>5077.61715</v>
      </c>
      <c r="H998" s="2">
        <f t="shared" si="19"/>
        <v>0.46000000000640284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1918.05</v>
      </c>
      <c r="D999" s="1">
        <f>BILANCA!E21</f>
        <v>2802.05</v>
      </c>
      <c r="E999" s="1">
        <v>0</v>
      </c>
      <c r="F999" s="1">
        <v>0</v>
      </c>
      <c r="G999" s="2">
        <f t="shared" si="22"/>
        <v>120.35440000000001</v>
      </c>
      <c r="H999" s="2">
        <f t="shared" si="19"/>
        <v>0.10000000000013642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17978.98</v>
      </c>
      <c r="D1000" s="1">
        <f>BILANCA!E22</f>
        <v>14991.73</v>
      </c>
      <c r="E1000" s="1">
        <v>0</v>
      </c>
      <c r="F1000" s="1">
        <v>0</v>
      </c>
      <c r="G1000" s="2">
        <f t="shared" si="22"/>
        <v>815.36148000000003</v>
      </c>
      <c r="H1000" s="2">
        <f t="shared" si="19"/>
        <v>0.29000000000087311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115072.04</v>
      </c>
      <c r="D1004" s="1">
        <f>BILANCA!E26</f>
        <v>115544.53</v>
      </c>
      <c r="E1004" s="1">
        <v>0</v>
      </c>
      <c r="F1004" s="1">
        <v>0</v>
      </c>
      <c r="G1004" s="2">
        <f t="shared" si="22"/>
        <v>7269.3831000000009</v>
      </c>
      <c r="H1004" s="2">
        <f t="shared" si="19"/>
        <v>0.50999999999476131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201408.18</v>
      </c>
      <c r="D1006" s="1">
        <f>BILANCA!E28</f>
        <v>201552.19</v>
      </c>
      <c r="E1006" s="1">
        <v>0</v>
      </c>
      <c r="F1006" s="1">
        <v>0</v>
      </c>
      <c r="G1006" s="2">
        <f t="shared" si="22"/>
        <v>13903.78888</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47514.97</v>
      </c>
      <c r="D1013" s="1">
        <f>BILANCA!E35</f>
        <v>48311.97</v>
      </c>
      <c r="E1013" s="1">
        <v>0</v>
      </c>
      <c r="F1013" s="1">
        <v>0</v>
      </c>
      <c r="G1013" s="2">
        <f t="shared" si="22"/>
        <v>4324.1673000000001</v>
      </c>
      <c r="H1013" s="2">
        <f t="shared" si="19"/>
        <v>5.9999999997671694E-2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47388.87</v>
      </c>
      <c r="D1014" s="1">
        <f>BILANCA!E36</f>
        <v>48185.87</v>
      </c>
      <c r="E1014" s="1">
        <v>0</v>
      </c>
      <c r="F1014" s="1">
        <v>0</v>
      </c>
      <c r="G1014" s="2">
        <f t="shared" si="22"/>
        <v>4456.5789100000002</v>
      </c>
      <c r="H1014" s="2">
        <f t="shared" si="19"/>
        <v>0.25999999999476131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126.1</v>
      </c>
      <c r="D1015" s="1">
        <f>BILANCA!E37</f>
        <v>126.1</v>
      </c>
      <c r="E1015" s="1">
        <v>0</v>
      </c>
      <c r="F1015" s="1">
        <v>0</v>
      </c>
      <c r="G1015" s="2">
        <f t="shared" si="22"/>
        <v>12.105599999999999</v>
      </c>
      <c r="H1015" s="2">
        <f t="shared" si="19"/>
        <v>0.19999999999998863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6782.5</v>
      </c>
      <c r="D1025" s="1">
        <f>BILANCA!E47</f>
        <v>6782.5</v>
      </c>
      <c r="E1025" s="1">
        <v>0</v>
      </c>
      <c r="F1025" s="1">
        <v>0</v>
      </c>
      <c r="G1025" s="2">
        <f t="shared" si="22"/>
        <v>854.59500000000003</v>
      </c>
      <c r="H1025" s="2">
        <f t="shared" si="19"/>
        <v>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6782.5</v>
      </c>
      <c r="D1028" s="1">
        <f>BILANCA!E50</f>
        <v>6782.5</v>
      </c>
      <c r="E1028" s="1">
        <v>0</v>
      </c>
      <c r="F1028" s="1">
        <v>0</v>
      </c>
      <c r="G1028" s="2">
        <f t="shared" si="22"/>
        <v>915.63749999999993</v>
      </c>
      <c r="H1028" s="2">
        <f t="shared" si="19"/>
        <v>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50543.29</v>
      </c>
      <c r="D1032" s="1">
        <f>BILANCA!E54</f>
        <v>45504.56</v>
      </c>
      <c r="E1032" s="1">
        <v>0</v>
      </c>
      <c r="F1032" s="1">
        <v>0</v>
      </c>
      <c r="G1032" s="2">
        <f t="shared" si="22"/>
        <v>6936.0680899999998</v>
      </c>
      <c r="H1032" s="2">
        <f t="shared" si="19"/>
        <v>0.73000000000320142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50543.29</v>
      </c>
      <c r="D1033" s="1">
        <f>BILANCA!E55</f>
        <v>45504.56</v>
      </c>
      <c r="E1033" s="1">
        <v>0</v>
      </c>
      <c r="F1033" s="1">
        <v>0</v>
      </c>
      <c r="G1033" s="2">
        <f t="shared" si="22"/>
        <v>7077.6205000000009</v>
      </c>
      <c r="H1033" s="2">
        <f t="shared" si="19"/>
        <v>0.73000000000320142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181760.77000000002</v>
      </c>
      <c r="D1046" s="1">
        <f>BILANCA!E68</f>
        <v>219271.39</v>
      </c>
      <c r="E1046" s="1">
        <v>0</v>
      </c>
      <c r="F1046" s="1">
        <v>0</v>
      </c>
      <c r="G1046" s="2">
        <f t="shared" si="22"/>
        <v>39079.123650000009</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47895.22</v>
      </c>
      <c r="D1047" s="1">
        <f>BILANCA!E69</f>
        <v>68954.180000000008</v>
      </c>
      <c r="E1047" s="1">
        <v>0</v>
      </c>
      <c r="F1047" s="1">
        <v>0</v>
      </c>
      <c r="G1047" s="2">
        <f t="shared" si="22"/>
        <v>11891.429120000001</v>
      </c>
      <c r="H1047" s="2">
        <f t="shared" si="19"/>
        <v>0.40000000000873115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47895.22</v>
      </c>
      <c r="D1048" s="1">
        <f>BILANCA!E70</f>
        <v>68846.36</v>
      </c>
      <c r="E1048" s="1">
        <v>0</v>
      </c>
      <c r="F1048" s="1">
        <v>0</v>
      </c>
      <c r="G1048" s="2">
        <f t="shared" si="22"/>
        <v>12063.2161</v>
      </c>
      <c r="H1048" s="2">
        <f t="shared" si="19"/>
        <v>0.58000000000174623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47895.22</v>
      </c>
      <c r="D1050" s="1">
        <f>BILANCA!E72</f>
        <v>68846.36</v>
      </c>
      <c r="E1050" s="1">
        <v>0</v>
      </c>
      <c r="F1050" s="1">
        <v>0</v>
      </c>
      <c r="G1050" s="2">
        <f t="shared" si="22"/>
        <v>12434.391980000002</v>
      </c>
      <c r="H1050" s="2">
        <f t="shared" si="19"/>
        <v>0.58000000000174623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107.82</v>
      </c>
      <c r="E1054" s="1">
        <v>0</v>
      </c>
      <c r="F1054" s="1">
        <v>0</v>
      </c>
      <c r="G1054" s="2">
        <f t="shared" si="22"/>
        <v>15.310439999999998</v>
      </c>
      <c r="H1054" s="2">
        <f t="shared" si="19"/>
        <v>0.18000000000000682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17737.25</v>
      </c>
      <c r="D1056" s="1">
        <f>BILANCA!E78</f>
        <v>17690.18</v>
      </c>
      <c r="E1056" s="1">
        <v>0</v>
      </c>
      <c r="F1056" s="1">
        <v>0</v>
      </c>
      <c r="G1056" s="2">
        <f t="shared" si="22"/>
        <v>3877.5855299999998</v>
      </c>
      <c r="H1056" s="2">
        <f t="shared" si="19"/>
        <v>0.43000000000029104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17737.25</v>
      </c>
      <c r="D1064" s="1">
        <f>BILANCA!E86</f>
        <v>17690.18</v>
      </c>
      <c r="E1064" s="1">
        <v>0</v>
      </c>
      <c r="F1064" s="1">
        <v>0</v>
      </c>
      <c r="G1064" s="2">
        <f t="shared" si="22"/>
        <v>4302.5264100000004</v>
      </c>
      <c r="H1064" s="2">
        <f t="shared" si="19"/>
        <v>0.43000000000029104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116128.3</v>
      </c>
      <c r="D1148" s="1">
        <f>BILANCA!E170</f>
        <v>132627.03</v>
      </c>
      <c r="E1148" s="1">
        <v>0</v>
      </c>
      <c r="F1148" s="1">
        <v>0</v>
      </c>
      <c r="G1148" s="2">
        <f t="shared" si="22"/>
        <v>62928.089399999997</v>
      </c>
      <c r="H1148" s="2">
        <f t="shared" si="23"/>
        <v>0.33000000000174623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116128.3</v>
      </c>
      <c r="D1151" s="1">
        <f>BILANCA!E173</f>
        <v>132627.03</v>
      </c>
      <c r="E1151" s="1">
        <v>0</v>
      </c>
      <c r="F1151" s="1">
        <v>0</v>
      </c>
      <c r="G1151" s="2">
        <f t="shared" si="22"/>
        <v>64072.236480000007</v>
      </c>
      <c r="H1151" s="2">
        <f t="shared" si="23"/>
        <v>0.33000000000174623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280151.74</v>
      </c>
      <c r="D1152" s="1">
        <f>BILANCA!E175</f>
        <v>309965.82999999996</v>
      </c>
      <c r="E1152" s="1">
        <v>0</v>
      </c>
      <c r="F1152" s="1">
        <v>0</v>
      </c>
      <c r="G1152" s="2">
        <f t="shared" si="22"/>
        <v>152114.09459999998</v>
      </c>
      <c r="H1152" s="2">
        <f t="shared" si="23"/>
        <v>0.43000000005122274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139407.20000000001</v>
      </c>
      <c r="D1153" s="1">
        <f>BILANCA!E176</f>
        <v>158091.82999999999</v>
      </c>
      <c r="E1153" s="1">
        <v>0</v>
      </c>
      <c r="F1153" s="1">
        <v>0</v>
      </c>
      <c r="G1153" s="2">
        <f t="shared" si="22"/>
        <v>77450.446200000006</v>
      </c>
      <c r="H1153" s="2">
        <f t="shared" si="23"/>
        <v>0.37000000002444722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139327.57</v>
      </c>
      <c r="D1154" s="1">
        <f>BILANCA!E177</f>
        <v>158091.82999999999</v>
      </c>
      <c r="E1154" s="1">
        <v>0</v>
      </c>
      <c r="F1154" s="1">
        <v>0</v>
      </c>
      <c r="G1154" s="2">
        <f t="shared" si="22"/>
        <v>77892.420329999994</v>
      </c>
      <c r="H1154" s="2">
        <f t="shared" si="23"/>
        <v>0.60000000000582077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119088.65</v>
      </c>
      <c r="D1155" s="1">
        <f>BILANCA!E178</f>
        <v>136033.4</v>
      </c>
      <c r="E1155" s="1">
        <v>0</v>
      </c>
      <c r="F1155" s="1">
        <v>0</v>
      </c>
      <c r="G1155" s="2">
        <f t="shared" si="22"/>
        <v>67278.737399999984</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2324.38</v>
      </c>
      <c r="D1156" s="1">
        <f>BILANCA!E179</f>
        <v>4144.3599999999997</v>
      </c>
      <c r="E1156" s="1">
        <v>0</v>
      </c>
      <c r="F1156" s="1">
        <v>0</v>
      </c>
      <c r="G1156" s="2">
        <f t="shared" si="22"/>
        <v>1836.0662999999997</v>
      </c>
      <c r="H1156" s="2">
        <f t="shared" si="23"/>
        <v>0.73999999999978172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177.29</v>
      </c>
      <c r="D1157" s="1">
        <f>BILANCA!E180</f>
        <v>223.89</v>
      </c>
      <c r="E1157" s="1">
        <v>0</v>
      </c>
      <c r="F1157" s="1">
        <v>0</v>
      </c>
      <c r="G1157" s="2">
        <f t="shared" si="22"/>
        <v>108.76217999999997</v>
      </c>
      <c r="H1157" s="2">
        <f t="shared" si="23"/>
        <v>0.40000000000000568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177.29</v>
      </c>
      <c r="D1160" s="1">
        <f>BILANCA!E183</f>
        <v>223.89</v>
      </c>
      <c r="E1160" s="1">
        <v>0</v>
      </c>
      <c r="F1160" s="1">
        <v>0</v>
      </c>
      <c r="G1160" s="2">
        <f t="shared" si="22"/>
        <v>110.63739</v>
      </c>
      <c r="H1160" s="2">
        <f t="shared" si="23"/>
        <v>0.40000000000000568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17737.25</v>
      </c>
      <c r="D1165" s="1">
        <f>BILANCA!E188</f>
        <v>17690.18</v>
      </c>
      <c r="E1165" s="1">
        <v>0</v>
      </c>
      <c r="F1165" s="1">
        <v>0</v>
      </c>
      <c r="G1165" s="2">
        <f t="shared" si="22"/>
        <v>9667.4050200000001</v>
      </c>
      <c r="H1165" s="2">
        <f t="shared" si="23"/>
        <v>0.43000000000029104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79.63</v>
      </c>
      <c r="D1166" s="1">
        <f>BILANCA!E189</f>
        <v>0</v>
      </c>
      <c r="E1166" s="1">
        <v>0</v>
      </c>
      <c r="F1166" s="1">
        <v>0</v>
      </c>
      <c r="G1166" s="2">
        <f t="shared" si="22"/>
        <v>14.572289999999999</v>
      </c>
      <c r="H1166" s="2">
        <f t="shared" si="23"/>
        <v>0.37000000000000455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140744.54</v>
      </c>
      <c r="D1214" s="1">
        <f>BILANCA!E237</f>
        <v>151874</v>
      </c>
      <c r="E1214" s="1">
        <v>0</v>
      </c>
      <c r="F1214" s="1">
        <v>0</v>
      </c>
      <c r="G1214" s="2">
        <f t="shared" si="22"/>
        <v>102677.77674</v>
      </c>
      <c r="H1214" s="2">
        <f t="shared" si="23"/>
        <v>0.45999999999185093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98391.03</v>
      </c>
      <c r="D1215" s="1">
        <f>BILANCA!E238</f>
        <v>90694.5</v>
      </c>
      <c r="E1215" s="1">
        <v>0</v>
      </c>
      <c r="F1215" s="1">
        <v>0</v>
      </c>
      <c r="G1215" s="2">
        <f t="shared" si="22"/>
        <v>64908.966960000005</v>
      </c>
      <c r="H1215" s="2">
        <f t="shared" si="23"/>
        <v>0.52999999999883585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98391.03</v>
      </c>
      <c r="D1216" s="1">
        <f>BILANCA!E239</f>
        <v>90694.5</v>
      </c>
      <c r="E1216" s="1">
        <v>0</v>
      </c>
      <c r="F1216" s="1">
        <v>0</v>
      </c>
      <c r="G1216" s="2">
        <f t="shared" si="22"/>
        <v>65188.74699</v>
      </c>
      <c r="H1216" s="2">
        <f t="shared" si="23"/>
        <v>0.52999999999883585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86919.35</v>
      </c>
      <c r="D1217" s="1">
        <f>BILANCA!E240</f>
        <v>79970.25</v>
      </c>
      <c r="E1217" s="1">
        <v>0</v>
      </c>
      <c r="F1217" s="1">
        <v>0</v>
      </c>
      <c r="G1217" s="2">
        <f t="shared" si="22"/>
        <v>57765.204900000012</v>
      </c>
      <c r="H1217" s="2">
        <f t="shared" si="23"/>
        <v>0.60000000000582077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11471.68</v>
      </c>
      <c r="D1218" s="1">
        <f>BILANCA!E241</f>
        <v>10724.25</v>
      </c>
      <c r="E1218" s="1">
        <v>0</v>
      </c>
      <c r="F1218" s="1">
        <v>0</v>
      </c>
      <c r="G1218" s="2">
        <f t="shared" si="22"/>
        <v>7736.2422999999999</v>
      </c>
      <c r="H1218" s="2">
        <f t="shared" si="23"/>
        <v>0.56999999999970896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42353.51</v>
      </c>
      <c r="D1222" s="1">
        <f>BILANCA!E245</f>
        <v>61179.499999999993</v>
      </c>
      <c r="E1222" s="1">
        <v>0</v>
      </c>
      <c r="F1222" s="1">
        <v>0</v>
      </c>
      <c r="G1222" s="2">
        <f t="shared" si="22"/>
        <v>39366.28989</v>
      </c>
      <c r="H1222" s="2">
        <f t="shared" si="23"/>
        <v>0.99000000000523869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91301.88</v>
      </c>
      <c r="D1223" s="1">
        <f>BILANCA!E246</f>
        <v>106685.75999999999</v>
      </c>
      <c r="E1223" s="1">
        <v>0</v>
      </c>
      <c r="F1223" s="1">
        <v>0</v>
      </c>
      <c r="G1223" s="2">
        <f t="shared" si="22"/>
        <v>73121.615999999995</v>
      </c>
      <c r="H1223" s="2">
        <f t="shared" si="23"/>
        <v>0.36000000000058208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91301.88</v>
      </c>
      <c r="D1224" s="1">
        <f>BILANCA!E247</f>
        <v>106685.75999999999</v>
      </c>
      <c r="E1224" s="1">
        <v>0</v>
      </c>
      <c r="F1224" s="1">
        <v>0</v>
      </c>
      <c r="G1224" s="2">
        <f t="shared" si="22"/>
        <v>73426.289399999994</v>
      </c>
      <c r="H1224" s="2">
        <f t="shared" si="23"/>
        <v>0.36000000000058208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48948.37</v>
      </c>
      <c r="D1227" s="1">
        <f>BILANCA!E250</f>
        <v>45506.26</v>
      </c>
      <c r="E1227" s="1">
        <v>0</v>
      </c>
      <c r="F1227" s="1">
        <v>0</v>
      </c>
      <c r="G1227" s="2">
        <f t="shared" si="22"/>
        <v>34150.457159999998</v>
      </c>
      <c r="H1227" s="2">
        <f t="shared" si="23"/>
        <v>0.63000000000465661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48948.37</v>
      </c>
      <c r="D1229" s="1">
        <f>BILANCA!E252</f>
        <v>45506.26</v>
      </c>
      <c r="E1229" s="1">
        <v>0</v>
      </c>
      <c r="F1229" s="1">
        <v>0</v>
      </c>
      <c r="G1229" s="2">
        <f t="shared" si="22"/>
        <v>34430.378940000002</v>
      </c>
      <c r="H1229" s="2">
        <f t="shared" si="23"/>
        <v>0.63000000000465661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42892.61</v>
      </c>
      <c r="D1236" s="1">
        <f>BILANCA!E259</f>
        <v>43227.34</v>
      </c>
      <c r="E1236" s="1">
        <v>0</v>
      </c>
      <c r="F1236" s="1">
        <v>0</v>
      </c>
      <c r="G1236" s="2">
        <f t="shared" si="22"/>
        <v>32724.864369999999</v>
      </c>
      <c r="H1236" s="2">
        <f t="shared" si="23"/>
        <v>0.72999999999592546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42892.61</v>
      </c>
      <c r="D1237" s="1">
        <f>BILANCA!E260</f>
        <v>43227.34</v>
      </c>
      <c r="E1237" s="1">
        <v>0</v>
      </c>
      <c r="F1237" s="1">
        <v>0</v>
      </c>
      <c r="G1237" s="2">
        <f t="shared" si="22"/>
        <v>32854.211660000001</v>
      </c>
      <c r="H1237" s="2">
        <f t="shared" si="23"/>
        <v>0.72999999999592546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17737.25</v>
      </c>
      <c r="D1244" s="1">
        <f>BILANCA!E268</f>
        <v>17690.18</v>
      </c>
      <c r="E1244" s="1">
        <v>0</v>
      </c>
      <c r="F1244" s="1">
        <v>0</v>
      </c>
      <c r="G1244" s="2">
        <f t="shared" si="24"/>
        <v>13863.696210000002</v>
      </c>
      <c r="H1244" s="2">
        <f t="shared" si="23"/>
        <v>0.43000000000029104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139327.57</v>
      </c>
      <c r="D1264" s="1">
        <f>BILANCA!E288</f>
        <v>158091.82999999999</v>
      </c>
      <c r="E1264" s="1">
        <v>0</v>
      </c>
      <c r="F1264" s="1">
        <v>0</v>
      </c>
      <c r="G1264" s="2">
        <f t="shared" si="24"/>
        <v>127998.65563000001</v>
      </c>
      <c r="H1264" s="2">
        <f t="shared" si="23"/>
        <v>0.60000000000582077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79.63</v>
      </c>
      <c r="D1266" s="1">
        <f>BILANCA!E290</f>
        <v>0</v>
      </c>
      <c r="E1266" s="1">
        <v>0</v>
      </c>
      <c r="F1266" s="1">
        <v>0</v>
      </c>
      <c r="G1266" s="2">
        <f t="shared" si="24"/>
        <v>22.535289999999996</v>
      </c>
      <c r="H1266" s="2">
        <f t="shared" si="23"/>
        <v>0.37000000000000455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17737.25</v>
      </c>
      <c r="D1278" s="1">
        <f>BILANCA!E302</f>
        <v>17690.18</v>
      </c>
      <c r="E1278" s="1">
        <v>0</v>
      </c>
      <c r="F1278" s="1">
        <v>0</v>
      </c>
      <c r="G1278" s="2">
        <f t="shared" si="24"/>
        <v>15669.694949999997</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1684243.0599999998</v>
      </c>
      <c r="D1408" s="1">
        <f>'RAS-funkcijski'!E114</f>
        <v>1785092.27</v>
      </c>
      <c r="E1408" s="1">
        <v>0</v>
      </c>
      <c r="F1408" s="1">
        <v>0</v>
      </c>
      <c r="G1408" s="2">
        <f t="shared" si="24"/>
        <v>577987.03599999996</v>
      </c>
      <c r="H1408" s="2">
        <f t="shared" si="27"/>
        <v>0.32999999984167516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1659920.68</v>
      </c>
      <c r="D1412" s="1">
        <f>'RAS-funkcijski'!E118</f>
        <v>1757892.01</v>
      </c>
      <c r="E1412" s="1">
        <v>0</v>
      </c>
      <c r="F1412" s="1">
        <v>0</v>
      </c>
      <c r="G1412" s="2">
        <f t="shared" si="24"/>
        <v>590030.3358</v>
      </c>
      <c r="H1412" s="2">
        <f t="shared" si="27"/>
        <v>0.33000000007450581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1659920.68</v>
      </c>
      <c r="D1414" s="1">
        <f>'RAS-funkcijski'!E120</f>
        <v>1757892.01</v>
      </c>
      <c r="E1414" s="1">
        <v>0</v>
      </c>
      <c r="F1414" s="1">
        <v>0</v>
      </c>
      <c r="G1414" s="2">
        <f t="shared" si="24"/>
        <v>600381.7452</v>
      </c>
      <c r="H1414" s="2">
        <f t="shared" si="27"/>
        <v>0.33000000007450581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24322.38</v>
      </c>
      <c r="D1420" s="1">
        <f>'RAS-funkcijski'!E126</f>
        <v>27200.26</v>
      </c>
      <c r="E1420" s="1">
        <v>0</v>
      </c>
      <c r="F1420" s="1">
        <v>0</v>
      </c>
      <c r="G1420" s="2">
        <f t="shared" si="24"/>
        <v>9604.1937999999991</v>
      </c>
      <c r="H1420" s="2">
        <f t="shared" si="27"/>
        <v>0.63999999999941792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1684243.0599999998</v>
      </c>
      <c r="D1435" s="13">
        <f>'RAS-funkcijski'!E141</f>
        <v>1785092.27</v>
      </c>
      <c r="E1435" s="13">
        <v>0</v>
      </c>
      <c r="F1435" s="13">
        <v>0</v>
      </c>
      <c r="G1435" s="14">
        <f t="shared" si="24"/>
        <v>719856.58120000002</v>
      </c>
      <c r="H1435" s="14">
        <f t="shared" si="27"/>
        <v>0.32999999984167516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261.14999999999998</v>
      </c>
      <c r="E1436" s="6">
        <v>0</v>
      </c>
      <c r="F1436" s="6">
        <v>0</v>
      </c>
      <c r="G1436" s="7">
        <f t="shared" si="24"/>
        <v>0.52229999999999999</v>
      </c>
      <c r="H1436" s="7">
        <f t="shared" si="27"/>
        <v>0.14999999999997726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261.14999999999998</v>
      </c>
      <c r="E1453" s="1">
        <v>0</v>
      </c>
      <c r="F1453" s="1">
        <v>0</v>
      </c>
      <c r="G1453" s="2">
        <f t="shared" si="24"/>
        <v>9.4013999999999989</v>
      </c>
      <c r="H1453" s="2">
        <f t="shared" si="27"/>
        <v>0.14999999999997726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261.14999999999998</v>
      </c>
      <c r="E1454" s="1">
        <v>0</v>
      </c>
      <c r="F1454" s="1">
        <v>0</v>
      </c>
      <c r="G1454" s="2">
        <f t="shared" si="24"/>
        <v>9.9236999999999984</v>
      </c>
      <c r="H1454" s="2">
        <f t="shared" si="27"/>
        <v>0.14999999999997726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261.14999999999998</v>
      </c>
      <c r="E1456" s="1">
        <v>0</v>
      </c>
      <c r="F1456" s="1">
        <v>0</v>
      </c>
      <c r="G1456" s="2">
        <f t="shared" si="24"/>
        <v>10.968299999999999</v>
      </c>
      <c r="H1456" s="2">
        <f t="shared" si="27"/>
        <v>0.14999999999997726</v>
      </c>
      <c r="I1456" s="10">
        <f t="shared" si="30"/>
        <v>1.6452449999997505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139407.20000000001</v>
      </c>
      <c r="D1480" s="6"/>
      <c r="E1480" s="6">
        <v>0</v>
      </c>
      <c r="F1480" s="6">
        <v>0</v>
      </c>
      <c r="G1480" s="7">
        <f t="shared" ref="G1480:G1580" si="34">B1480/1000*C1480</f>
        <v>139.40720000000002</v>
      </c>
      <c r="H1480" s="7">
        <f t="shared" ref="H1480:H1580" si="35">ABS(C1480-ROUND(C1480,0))</f>
        <v>0.20000000001164153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1780886.7400000002</v>
      </c>
      <c r="D1481" s="1">
        <v>0</v>
      </c>
      <c r="E1481" s="1">
        <v>0</v>
      </c>
      <c r="F1481" s="1">
        <v>0</v>
      </c>
      <c r="G1481" s="2">
        <f t="shared" si="34"/>
        <v>3561.7734800000007</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10453.31</v>
      </c>
      <c r="D1482" s="1">
        <v>0</v>
      </c>
      <c r="E1482" s="1">
        <v>0</v>
      </c>
      <c r="F1482" s="1">
        <v>0</v>
      </c>
      <c r="G1482" s="2">
        <f t="shared" si="34"/>
        <v>31.359929999999999</v>
      </c>
      <c r="H1482" s="2">
        <f t="shared" si="35"/>
        <v>0.30999999999949068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1763172.11</v>
      </c>
      <c r="D1483" s="1">
        <v>0</v>
      </c>
      <c r="E1483" s="1">
        <v>0</v>
      </c>
      <c r="F1483" s="1">
        <v>0</v>
      </c>
      <c r="G1483" s="2">
        <f t="shared" si="34"/>
        <v>7052.6884400000008</v>
      </c>
      <c r="H1483" s="2">
        <f t="shared" si="35"/>
        <v>0.11000000010244548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1544211.6</v>
      </c>
      <c r="D1484" s="1">
        <v>0</v>
      </c>
      <c r="E1484" s="1">
        <v>0</v>
      </c>
      <c r="F1484" s="1">
        <v>0</v>
      </c>
      <c r="G1484" s="2">
        <f t="shared" si="34"/>
        <v>7721.0580000000009</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210047.47</v>
      </c>
      <c r="D1485" s="1">
        <v>0</v>
      </c>
      <c r="E1485" s="1">
        <v>0</v>
      </c>
      <c r="F1485" s="1">
        <v>0</v>
      </c>
      <c r="G1485" s="2">
        <f t="shared" si="34"/>
        <v>1260.2848200000001</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6257.3</v>
      </c>
      <c r="D1486" s="1">
        <v>0</v>
      </c>
      <c r="E1486" s="1">
        <v>0</v>
      </c>
      <c r="F1486" s="1">
        <v>0</v>
      </c>
      <c r="G1486" s="2">
        <f t="shared" si="34"/>
        <v>43.801100000000005</v>
      </c>
      <c r="H1486" s="2">
        <f t="shared" si="35"/>
        <v>0.3000000000001819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2655.74</v>
      </c>
      <c r="D1491" s="1">
        <v>0</v>
      </c>
      <c r="E1491" s="1">
        <v>0</v>
      </c>
      <c r="F1491" s="1">
        <v>0</v>
      </c>
      <c r="G1491" s="2">
        <f t="shared" si="34"/>
        <v>31.868879999999997</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7261.32</v>
      </c>
      <c r="D1492" s="1">
        <v>0</v>
      </c>
      <c r="E1492" s="1">
        <v>0</v>
      </c>
      <c r="F1492" s="1">
        <v>0</v>
      </c>
      <c r="G1492" s="2">
        <f t="shared" si="34"/>
        <v>94.397159999999985</v>
      </c>
      <c r="H1492" s="2">
        <f t="shared" si="35"/>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1762202.1099999999</v>
      </c>
      <c r="D1499" s="1">
        <v>0</v>
      </c>
      <c r="E1499" s="1">
        <v>0</v>
      </c>
      <c r="F1499" s="1">
        <v>0</v>
      </c>
      <c r="G1499" s="2">
        <f t="shared" si="34"/>
        <v>35244.042199999996</v>
      </c>
      <c r="H1499" s="2">
        <f t="shared" si="35"/>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10500.38</v>
      </c>
      <c r="D1500" s="1">
        <v>0</v>
      </c>
      <c r="E1500" s="1">
        <v>0</v>
      </c>
      <c r="F1500" s="1">
        <v>0</v>
      </c>
      <c r="G1500" s="2">
        <f t="shared" si="34"/>
        <v>220.50798</v>
      </c>
      <c r="H1500" s="2">
        <f t="shared" si="35"/>
        <v>0.37999999999919964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1744360.78</v>
      </c>
      <c r="D1501" s="1">
        <v>0</v>
      </c>
      <c r="E1501" s="1">
        <v>0</v>
      </c>
      <c r="F1501" s="1">
        <v>0</v>
      </c>
      <c r="G1501" s="2">
        <f t="shared" si="34"/>
        <v>38375.937160000001</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1527266.85</v>
      </c>
      <c r="D1502" s="1">
        <v>0</v>
      </c>
      <c r="E1502" s="1">
        <v>0</v>
      </c>
      <c r="F1502" s="1">
        <v>0</v>
      </c>
      <c r="G1502" s="2">
        <f t="shared" si="34"/>
        <v>35127.137549999999</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208227.49</v>
      </c>
      <c r="D1503" s="1">
        <v>0</v>
      </c>
      <c r="E1503" s="1">
        <v>0</v>
      </c>
      <c r="F1503" s="1">
        <v>0</v>
      </c>
      <c r="G1503" s="2">
        <f t="shared" si="34"/>
        <v>4997.4597599999997</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6210.7</v>
      </c>
      <c r="D1504" s="1">
        <v>0</v>
      </c>
      <c r="E1504" s="1">
        <v>0</v>
      </c>
      <c r="F1504" s="1">
        <v>0</v>
      </c>
      <c r="G1504" s="2">
        <f t="shared" si="34"/>
        <v>155.26750000000001</v>
      </c>
      <c r="H1504" s="2">
        <f t="shared" si="35"/>
        <v>0.3000000000001819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2655.74</v>
      </c>
      <c r="D1509" s="1">
        <v>0</v>
      </c>
      <c r="E1509" s="1">
        <v>0</v>
      </c>
      <c r="F1509" s="1">
        <v>0</v>
      </c>
      <c r="G1509" s="2">
        <f t="shared" si="34"/>
        <v>79.672199999999989</v>
      </c>
      <c r="H1509" s="2">
        <f t="shared" si="35"/>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7340.95</v>
      </c>
      <c r="D1510" s="1">
        <v>0</v>
      </c>
      <c r="E1510" s="1">
        <v>0</v>
      </c>
      <c r="F1510" s="1">
        <v>0</v>
      </c>
      <c r="G1510" s="2">
        <f t="shared" si="34"/>
        <v>227.56944999999999</v>
      </c>
      <c r="H1510" s="2">
        <f t="shared" si="35"/>
        <v>5.0000000000181899E-2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158091.83000000031</v>
      </c>
      <c r="D1517" s="1">
        <v>0</v>
      </c>
      <c r="E1517" s="1">
        <v>0</v>
      </c>
      <c r="F1517" s="1">
        <v>0</v>
      </c>
      <c r="G1517" s="2">
        <f t="shared" si="34"/>
        <v>6007.4895400000114</v>
      </c>
      <c r="H1517" s="2">
        <f t="shared" si="35"/>
        <v>0.16999999969266355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158091.82999999999</v>
      </c>
      <c r="D1576" s="1">
        <v>0</v>
      </c>
      <c r="E1576" s="1">
        <v>0</v>
      </c>
      <c r="F1576" s="1">
        <v>0</v>
      </c>
      <c r="G1576" s="2">
        <f t="shared" si="34"/>
        <v>15334.907509999999</v>
      </c>
      <c r="H1576" s="2">
        <f t="shared" si="35"/>
        <v>0.17000000001280569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17690.18</v>
      </c>
      <c r="D1577" s="1">
        <v>0</v>
      </c>
      <c r="E1577" s="1">
        <v>0</v>
      </c>
      <c r="F1577" s="1">
        <v>0</v>
      </c>
      <c r="G1577" s="2">
        <f t="shared" si="34"/>
        <v>1733.6376400000001</v>
      </c>
      <c r="H1577" s="2">
        <f t="shared" si="35"/>
        <v>0.18000000000029104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140401.65</v>
      </c>
      <c r="D1578" s="1">
        <v>0</v>
      </c>
      <c r="E1578" s="1">
        <v>0</v>
      </c>
      <c r="F1578" s="1">
        <v>0</v>
      </c>
      <c r="G1578" s="2">
        <f t="shared" si="34"/>
        <v>13899.763349999999</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18240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1630900.02</v>
      </c>
      <c r="I16" s="170">
        <f>'PR-RAS'!E6</f>
        <v>1803800.74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1662261.93</v>
      </c>
      <c r="I17" s="170">
        <f>'PR-RAS'!E151</f>
        <v>1777830.95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42353.510000000155</v>
      </c>
      <c r="I18" s="170">
        <f>'PR-RAS'!E645</f>
        <v>61179.499999999993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98390.97</v>
      </c>
      <c r="I20" s="173">
        <f>BILANCA!E7</f>
        <v>90694.44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181760.77000000002</v>
      </c>
      <c r="I21" s="175">
        <f>BILANCA!E68</f>
        <v>219271.39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139407.20000000001</v>
      </c>
      <c r="I22" s="175">
        <f>BILANCA!E176</f>
        <v>158091.82999999999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140744.54</v>
      </c>
      <c r="I23" s="177">
        <f>BILANCA!E237</f>
        <v>151874</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1684243.0599999998</v>
      </c>
      <c r="I27" s="175">
        <f>'RAS-funkcijski'!E114</f>
        <v>1785092.27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1684243.0599999998</v>
      </c>
      <c r="I28" s="179">
        <f>'RAS-funkcijski'!E141</f>
        <v>1785092.27</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261.14999999999998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261.14999999999998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139407.20000000001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158091.83000000031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158091.82999999999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0" zoomScaleNormal="100" workbookViewId="0">
      <selection activeCell="E634" sqref="E63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1630900.02</v>
      </c>
      <c r="E6" s="51">
        <f>E7+E44+E50+E82+E106+E124+E133+E139</f>
        <v>1803800.74</v>
      </c>
      <c r="F6" s="52">
        <f t="shared" ref="F6:F131" si="0">IF(D6&lt;&gt;0,IF(E6/D6&gt;=100,"&gt;&gt;100",E6/D6*100),"-")</f>
        <v>110.60155238700654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1455717.19</v>
      </c>
      <c r="E50" s="51">
        <f>E51+E54+E59+E62+E65+E68+E71+E74+E77</f>
        <v>1608108.34</v>
      </c>
      <c r="F50" s="52">
        <f t="shared" si="0"/>
        <v>110.46845850600968</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9438.76</v>
      </c>
      <c r="E54" s="51">
        <f t="shared" si="11"/>
        <v>0</v>
      </c>
      <c r="F54" s="52">
        <f t="shared" si="0"/>
        <v>0</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9438.76</v>
      </c>
      <c r="E57" s="242"/>
      <c r="F57" s="52">
        <f t="shared" si="0"/>
        <v>0</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1341682.19</v>
      </c>
      <c r="E68" s="51">
        <f t="shared" si="15"/>
        <v>1510891.75</v>
      </c>
      <c r="F68" s="52">
        <f t="shared" si="0"/>
        <v>112.61174675054755</v>
      </c>
    </row>
    <row r="69" spans="1:6" ht="12.75" customHeight="1" x14ac:dyDescent="0.2">
      <c r="A69" s="53" t="s">
        <v>183</v>
      </c>
      <c r="B69" s="85" t="s">
        <v>184</v>
      </c>
      <c r="C69" s="50" t="s">
        <v>183</v>
      </c>
      <c r="D69" s="242">
        <v>1340815.6399999999</v>
      </c>
      <c r="E69" s="242">
        <v>1510094.75</v>
      </c>
      <c r="F69" s="52">
        <f t="shared" si="0"/>
        <v>112.62508468352893</v>
      </c>
    </row>
    <row r="70" spans="1:6" ht="24" x14ac:dyDescent="0.2">
      <c r="A70" s="53" t="s">
        <v>185</v>
      </c>
      <c r="B70" s="85" t="s">
        <v>186</v>
      </c>
      <c r="C70" s="50" t="s">
        <v>185</v>
      </c>
      <c r="D70" s="242">
        <v>866.55</v>
      </c>
      <c r="E70" s="242">
        <v>797</v>
      </c>
      <c r="F70" s="52">
        <f t="shared" si="0"/>
        <v>91.973919566095446</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103434.92</v>
      </c>
      <c r="E74" s="51">
        <f t="shared" si="17"/>
        <v>95792.1</v>
      </c>
      <c r="F74" s="52">
        <f t="shared" si="0"/>
        <v>92.610986695789009</v>
      </c>
    </row>
    <row r="75" spans="1:6" ht="12.75" customHeight="1" x14ac:dyDescent="0.2">
      <c r="A75" s="53" t="s">
        <v>195</v>
      </c>
      <c r="B75" s="85" t="s">
        <v>196</v>
      </c>
      <c r="C75" s="50" t="s">
        <v>195</v>
      </c>
      <c r="D75" s="242">
        <v>103434.92</v>
      </c>
      <c r="E75" s="242">
        <v>95792.1</v>
      </c>
      <c r="F75" s="52">
        <f t="shared" si="0"/>
        <v>92.610986695789009</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1161.32</v>
      </c>
      <c r="E77" s="51">
        <f t="shared" si="18"/>
        <v>1424.49</v>
      </c>
      <c r="F77" s="52">
        <f t="shared" si="0"/>
        <v>122.66128198946026</v>
      </c>
    </row>
    <row r="78" spans="1:6" ht="12.75" customHeight="1" x14ac:dyDescent="0.2">
      <c r="A78" s="53">
        <v>6391</v>
      </c>
      <c r="B78" s="85" t="s">
        <v>201</v>
      </c>
      <c r="C78" s="50" t="s">
        <v>202</v>
      </c>
      <c r="D78" s="242">
        <v>1161.32</v>
      </c>
      <c r="E78" s="242">
        <v>213.67</v>
      </c>
      <c r="F78" s="52">
        <f t="shared" si="0"/>
        <v>18.398890917232116</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v>1210.82</v>
      </c>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0.2</v>
      </c>
      <c r="E82" s="51">
        <f t="shared" si="19"/>
        <v>0.05</v>
      </c>
      <c r="F82" s="52">
        <f t="shared" si="0"/>
        <v>25</v>
      </c>
    </row>
    <row r="83" spans="1:6" ht="12.75" customHeight="1" x14ac:dyDescent="0.2">
      <c r="A83" s="53">
        <v>641</v>
      </c>
      <c r="B83" s="85" t="s">
        <v>211</v>
      </c>
      <c r="C83" s="50" t="s">
        <v>212</v>
      </c>
      <c r="D83" s="51">
        <f t="shared" ref="D83:E83" si="20">SUM(D84:D90)</f>
        <v>0.2</v>
      </c>
      <c r="E83" s="51">
        <f t="shared" si="20"/>
        <v>0.05</v>
      </c>
      <c r="F83" s="52">
        <f t="shared" si="0"/>
        <v>25</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0.2</v>
      </c>
      <c r="E85" s="242">
        <v>0.05</v>
      </c>
      <c r="F85" s="52">
        <f t="shared" si="0"/>
        <v>25</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9200.35</v>
      </c>
      <c r="E106" s="51">
        <f t="shared" si="23"/>
        <v>14492.7</v>
      </c>
      <c r="F106" s="52">
        <f t="shared" si="0"/>
        <v>157.52335508975202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9200.35</v>
      </c>
      <c r="E112" s="51">
        <f t="shared" si="25"/>
        <v>14492.7</v>
      </c>
      <c r="F112" s="52">
        <f t="shared" si="0"/>
        <v>157.52335508975202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9200.35</v>
      </c>
      <c r="E117" s="242">
        <v>14492.7</v>
      </c>
      <c r="F117" s="52">
        <f t="shared" si="0"/>
        <v>157.52335508975202</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33183.1</v>
      </c>
      <c r="E124" s="51">
        <f t="shared" si="27"/>
        <v>31854.5</v>
      </c>
      <c r="F124" s="52">
        <f t="shared" si="0"/>
        <v>95.996154669093613</v>
      </c>
    </row>
    <row r="125" spans="1:6" ht="12.75" customHeight="1" x14ac:dyDescent="0.2">
      <c r="A125" s="53">
        <v>661</v>
      </c>
      <c r="B125" s="86" t="s">
        <v>295</v>
      </c>
      <c r="C125" s="50" t="s">
        <v>296</v>
      </c>
      <c r="D125" s="51">
        <f t="shared" ref="D125:E125" si="28">SUM(D126:D127)</f>
        <v>27804.76</v>
      </c>
      <c r="E125" s="51">
        <f t="shared" si="28"/>
        <v>24987.56</v>
      </c>
      <c r="F125" s="52">
        <f t="shared" si="0"/>
        <v>89.86792189538771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27804.76</v>
      </c>
      <c r="E127" s="242">
        <v>24987.56</v>
      </c>
      <c r="F127" s="52">
        <f t="shared" si="0"/>
        <v>89.86792189538771</v>
      </c>
    </row>
    <row r="128" spans="1:6" ht="24" x14ac:dyDescent="0.2">
      <c r="A128" s="53">
        <v>663</v>
      </c>
      <c r="B128" s="231" t="s">
        <v>301</v>
      </c>
      <c r="C128" s="50" t="s">
        <v>302</v>
      </c>
      <c r="D128" s="51">
        <f t="shared" ref="D128:E128" si="29">SUM(D129:D132)</f>
        <v>5378.34</v>
      </c>
      <c r="E128" s="51">
        <f t="shared" si="29"/>
        <v>6866.94</v>
      </c>
      <c r="F128" s="52">
        <f t="shared" si="0"/>
        <v>127.67768493624425</v>
      </c>
    </row>
    <row r="129" spans="1:6" ht="12.75" customHeight="1" x14ac:dyDescent="0.2">
      <c r="A129" s="53">
        <v>6631</v>
      </c>
      <c r="B129" s="86" t="s">
        <v>303</v>
      </c>
      <c r="C129" s="50" t="s">
        <v>304</v>
      </c>
      <c r="D129" s="242">
        <v>5378.34</v>
      </c>
      <c r="E129" s="242">
        <v>6866.94</v>
      </c>
      <c r="F129" s="52">
        <f t="shared" si="0"/>
        <v>127.67768493624425</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132799.18</v>
      </c>
      <c r="E133" s="51">
        <f t="shared" si="30"/>
        <v>149345.15</v>
      </c>
      <c r="F133" s="52">
        <f t="shared" ref="F133:F223" si="31">IF(D133&lt;&gt;0,IF(E133/D133&gt;=100,"&gt;&gt;100",E133/D133*100),"-")</f>
        <v>112.45939169202701</v>
      </c>
    </row>
    <row r="134" spans="1:6" ht="24" x14ac:dyDescent="0.2">
      <c r="A134" s="53">
        <v>671</v>
      </c>
      <c r="B134" s="232" t="s">
        <v>313</v>
      </c>
      <c r="C134" s="50" t="s">
        <v>314</v>
      </c>
      <c r="D134" s="51">
        <f t="shared" ref="D134:E134" si="32">SUM(D135:D137)</f>
        <v>132799.18</v>
      </c>
      <c r="E134" s="51">
        <f t="shared" si="32"/>
        <v>149345.15</v>
      </c>
      <c r="F134" s="52">
        <f t="shared" si="31"/>
        <v>112.45939169202701</v>
      </c>
    </row>
    <row r="135" spans="1:6" ht="12.75" customHeight="1" x14ac:dyDescent="0.2">
      <c r="A135" s="53">
        <v>6711</v>
      </c>
      <c r="B135" s="85" t="s">
        <v>315</v>
      </c>
      <c r="C135" s="50" t="s">
        <v>316</v>
      </c>
      <c r="D135" s="242">
        <v>132799.18</v>
      </c>
      <c r="E135" s="242">
        <v>139438.72</v>
      </c>
      <c r="F135" s="52">
        <f t="shared" si="31"/>
        <v>104.9996844860036</v>
      </c>
    </row>
    <row r="136" spans="1:6" ht="24" x14ac:dyDescent="0.2">
      <c r="A136" s="53">
        <v>6712</v>
      </c>
      <c r="B136" s="232" t="s">
        <v>317</v>
      </c>
      <c r="C136" s="50" t="s">
        <v>318</v>
      </c>
      <c r="D136" s="242">
        <v>0</v>
      </c>
      <c r="E136" s="242">
        <v>9906.43</v>
      </c>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1662261.93</v>
      </c>
      <c r="E151" s="51">
        <f t="shared" si="35"/>
        <v>1777830.95</v>
      </c>
      <c r="F151" s="52">
        <f t="shared" si="31"/>
        <v>106.95251560023395</v>
      </c>
    </row>
    <row r="152" spans="1:6" ht="12.75" customHeight="1" x14ac:dyDescent="0.2">
      <c r="A152" s="53">
        <v>31</v>
      </c>
      <c r="B152" s="85" t="s">
        <v>348</v>
      </c>
      <c r="C152" s="50" t="s">
        <v>34</v>
      </c>
      <c r="D152" s="51">
        <f t="shared" ref="D152:E152" si="36">D153+D158+D159</f>
        <v>1338897.56</v>
      </c>
      <c r="E152" s="51">
        <f t="shared" si="36"/>
        <v>1517290.7</v>
      </c>
      <c r="F152" s="52">
        <f t="shared" si="31"/>
        <v>113.3238826725474</v>
      </c>
    </row>
    <row r="153" spans="1:6" ht="12.75" customHeight="1" x14ac:dyDescent="0.2">
      <c r="A153" s="53">
        <v>311</v>
      </c>
      <c r="B153" s="85" t="s">
        <v>349</v>
      </c>
      <c r="C153" s="50" t="s">
        <v>350</v>
      </c>
      <c r="D153" s="51">
        <f t="shared" ref="D153:E153" si="37">SUM(D154:D157)</f>
        <v>1109591.9000000001</v>
      </c>
      <c r="E153" s="51">
        <f t="shared" si="37"/>
        <v>1255202.44</v>
      </c>
      <c r="F153" s="52">
        <f t="shared" si="31"/>
        <v>113.12289139817979</v>
      </c>
    </row>
    <row r="154" spans="1:6" ht="12.75" customHeight="1" x14ac:dyDescent="0.2">
      <c r="A154" s="53">
        <v>3111</v>
      </c>
      <c r="B154" s="85" t="s">
        <v>351</v>
      </c>
      <c r="C154" s="50" t="s">
        <v>352</v>
      </c>
      <c r="D154" s="242">
        <v>1108965.31</v>
      </c>
      <c r="E154" s="242">
        <v>1255202.44</v>
      </c>
      <c r="F154" s="52">
        <f t="shared" si="31"/>
        <v>113.18680834119148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626.59</v>
      </c>
      <c r="E156" s="242">
        <v>0</v>
      </c>
      <c r="F156" s="52">
        <f t="shared" si="31"/>
        <v>0</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46669.41</v>
      </c>
      <c r="E158" s="242">
        <v>54917.36</v>
      </c>
      <c r="F158" s="52">
        <f t="shared" si="31"/>
        <v>117.67313964329095</v>
      </c>
    </row>
    <row r="159" spans="1:6" ht="12.75" customHeight="1" x14ac:dyDescent="0.2">
      <c r="A159" s="53">
        <v>313</v>
      </c>
      <c r="B159" s="85" t="s">
        <v>361</v>
      </c>
      <c r="C159" s="50" t="s">
        <v>362</v>
      </c>
      <c r="D159" s="51">
        <f t="shared" ref="D159:E159" si="38">SUM(D160:D162)</f>
        <v>182636.25</v>
      </c>
      <c r="E159" s="51">
        <f t="shared" si="38"/>
        <v>207170.9</v>
      </c>
      <c r="F159" s="52">
        <f t="shared" si="31"/>
        <v>113.43361463017337</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182356.9</v>
      </c>
      <c r="E161" s="242">
        <v>207019.15</v>
      </c>
      <c r="F161" s="52">
        <f t="shared" si="31"/>
        <v>113.52416607213655</v>
      </c>
    </row>
    <row r="162" spans="1:6" ht="12.75" customHeight="1" x14ac:dyDescent="0.2">
      <c r="A162" s="53">
        <v>3133</v>
      </c>
      <c r="B162" s="85" t="s">
        <v>366</v>
      </c>
      <c r="C162" s="50" t="s">
        <v>367</v>
      </c>
      <c r="D162" s="242">
        <v>279.35000000000002</v>
      </c>
      <c r="E162" s="242">
        <v>151.75</v>
      </c>
      <c r="F162" s="52">
        <f t="shared" si="31"/>
        <v>54.322534454984783</v>
      </c>
    </row>
    <row r="163" spans="1:6" ht="12.75" customHeight="1" x14ac:dyDescent="0.2">
      <c r="A163" s="53">
        <v>32</v>
      </c>
      <c r="B163" s="85" t="s">
        <v>368</v>
      </c>
      <c r="C163" s="50" t="s">
        <v>369</v>
      </c>
      <c r="D163" s="51">
        <f t="shared" ref="D163:E163" si="39">D164+D169+D177+D187+D188</f>
        <v>314231.40000000002</v>
      </c>
      <c r="E163" s="51">
        <f t="shared" si="39"/>
        <v>251845.44999999998</v>
      </c>
      <c r="F163" s="52">
        <f t="shared" si="31"/>
        <v>80.146493953182258</v>
      </c>
    </row>
    <row r="164" spans="1:6" ht="12.75" customHeight="1" x14ac:dyDescent="0.2">
      <c r="A164" s="53">
        <v>321</v>
      </c>
      <c r="B164" s="85" t="s">
        <v>370</v>
      </c>
      <c r="C164" s="50" t="s">
        <v>371</v>
      </c>
      <c r="D164" s="51">
        <f t="shared" ref="D164:E164" si="40">SUM(D165:D168)</f>
        <v>93971.82</v>
      </c>
      <c r="E164" s="51">
        <f t="shared" si="40"/>
        <v>78336.87</v>
      </c>
      <c r="F164" s="52">
        <f t="shared" si="31"/>
        <v>83.36208663405688</v>
      </c>
    </row>
    <row r="165" spans="1:6" ht="12.75" customHeight="1" x14ac:dyDescent="0.2">
      <c r="A165" s="53">
        <v>3211</v>
      </c>
      <c r="B165" s="85" t="s">
        <v>372</v>
      </c>
      <c r="C165" s="50" t="s">
        <v>373</v>
      </c>
      <c r="D165" s="242">
        <v>8263.2999999999993</v>
      </c>
      <c r="E165" s="242">
        <v>11672.87</v>
      </c>
      <c r="F165" s="52">
        <f t="shared" si="31"/>
        <v>141.26160250747282</v>
      </c>
    </row>
    <row r="166" spans="1:6" ht="12.75" customHeight="1" x14ac:dyDescent="0.2">
      <c r="A166" s="53">
        <v>3212</v>
      </c>
      <c r="B166" s="85" t="s">
        <v>374</v>
      </c>
      <c r="C166" s="50" t="s">
        <v>375</v>
      </c>
      <c r="D166" s="242">
        <v>29054.87</v>
      </c>
      <c r="E166" s="242">
        <v>33430.14</v>
      </c>
      <c r="F166" s="52">
        <f t="shared" si="31"/>
        <v>115.05864593439929</v>
      </c>
    </row>
    <row r="167" spans="1:6" ht="12.75" customHeight="1" x14ac:dyDescent="0.2">
      <c r="A167" s="53">
        <v>3213</v>
      </c>
      <c r="B167" s="85" t="s">
        <v>376</v>
      </c>
      <c r="C167" s="50" t="s">
        <v>377</v>
      </c>
      <c r="D167" s="242">
        <v>56653.65</v>
      </c>
      <c r="E167" s="242">
        <v>33229.86</v>
      </c>
      <c r="F167" s="52">
        <f t="shared" si="31"/>
        <v>58.654402673084618</v>
      </c>
    </row>
    <row r="168" spans="1:6" ht="12.75" customHeight="1" x14ac:dyDescent="0.2">
      <c r="A168" s="53">
        <v>3214</v>
      </c>
      <c r="B168" s="85" t="s">
        <v>378</v>
      </c>
      <c r="C168" s="50" t="s">
        <v>379</v>
      </c>
      <c r="D168" s="242">
        <v>0</v>
      </c>
      <c r="E168" s="242">
        <v>4</v>
      </c>
      <c r="F168" s="52" t="str">
        <f t="shared" si="31"/>
        <v>-</v>
      </c>
    </row>
    <row r="169" spans="1:6" ht="12.75" customHeight="1" x14ac:dyDescent="0.2">
      <c r="A169" s="53">
        <v>322</v>
      </c>
      <c r="B169" s="85" t="s">
        <v>380</v>
      </c>
      <c r="C169" s="50" t="s">
        <v>381</v>
      </c>
      <c r="D169" s="51">
        <f t="shared" ref="D169:E169" si="41">SUM(D170:D176)</f>
        <v>53924.229999999996</v>
      </c>
      <c r="E169" s="51">
        <f t="shared" si="41"/>
        <v>45206.11</v>
      </c>
      <c r="F169" s="52">
        <f t="shared" si="31"/>
        <v>83.832648143515456</v>
      </c>
    </row>
    <row r="170" spans="1:6" ht="12.75" customHeight="1" x14ac:dyDescent="0.2">
      <c r="A170" s="53">
        <v>3221</v>
      </c>
      <c r="B170" s="85" t="s">
        <v>382</v>
      </c>
      <c r="C170" s="50" t="s">
        <v>383</v>
      </c>
      <c r="D170" s="242">
        <v>28926.42</v>
      </c>
      <c r="E170" s="242">
        <v>24617.58</v>
      </c>
      <c r="F170" s="52">
        <f t="shared" si="31"/>
        <v>85.104136633568899</v>
      </c>
    </row>
    <row r="171" spans="1:6" ht="12.75" customHeight="1" x14ac:dyDescent="0.2">
      <c r="A171" s="53">
        <v>3222</v>
      </c>
      <c r="B171" s="85" t="s">
        <v>384</v>
      </c>
      <c r="C171" s="50" t="s">
        <v>385</v>
      </c>
      <c r="D171" s="242">
        <v>0</v>
      </c>
      <c r="E171" s="242"/>
      <c r="F171" s="52" t="str">
        <f t="shared" si="31"/>
        <v>-</v>
      </c>
    </row>
    <row r="172" spans="1:6" ht="12.75" customHeight="1" x14ac:dyDescent="0.2">
      <c r="A172" s="53">
        <v>3223</v>
      </c>
      <c r="B172" s="85" t="s">
        <v>386</v>
      </c>
      <c r="C172" s="50" t="s">
        <v>387</v>
      </c>
      <c r="D172" s="242">
        <v>18679.57</v>
      </c>
      <c r="E172" s="242">
        <v>16758.64</v>
      </c>
      <c r="F172" s="52">
        <f t="shared" si="31"/>
        <v>89.716412101563364</v>
      </c>
    </row>
    <row r="173" spans="1:6" ht="12.75" customHeight="1" x14ac:dyDescent="0.2">
      <c r="A173" s="53">
        <v>3224</v>
      </c>
      <c r="B173" s="85" t="s">
        <v>388</v>
      </c>
      <c r="C173" s="50" t="s">
        <v>389</v>
      </c>
      <c r="D173" s="242">
        <v>3200.91</v>
      </c>
      <c r="E173" s="242">
        <v>2786.11</v>
      </c>
      <c r="F173" s="52">
        <f t="shared" si="31"/>
        <v>87.041185162969299</v>
      </c>
    </row>
    <row r="174" spans="1:6" ht="12.75" customHeight="1" x14ac:dyDescent="0.2">
      <c r="A174" s="53">
        <v>3225</v>
      </c>
      <c r="B174" s="85" t="s">
        <v>390</v>
      </c>
      <c r="C174" s="50" t="s">
        <v>391</v>
      </c>
      <c r="D174" s="242">
        <v>2960.15</v>
      </c>
      <c r="E174" s="242">
        <v>522.11</v>
      </c>
      <c r="F174" s="52">
        <f t="shared" si="31"/>
        <v>17.637957535935676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157.18</v>
      </c>
      <c r="E176" s="242">
        <v>521.66999999999996</v>
      </c>
      <c r="F176" s="52">
        <f t="shared" si="31"/>
        <v>331.89337065784446</v>
      </c>
    </row>
    <row r="177" spans="1:6" ht="12.75" customHeight="1" x14ac:dyDescent="0.2">
      <c r="A177" s="53">
        <v>323</v>
      </c>
      <c r="B177" s="85" t="s">
        <v>396</v>
      </c>
      <c r="C177" s="50" t="s">
        <v>397</v>
      </c>
      <c r="D177" s="51">
        <f t="shared" ref="D177:E177" si="42">SUM(D178:D186)</f>
        <v>39549.39</v>
      </c>
      <c r="E177" s="51">
        <f t="shared" si="42"/>
        <v>53925.79</v>
      </c>
      <c r="F177" s="52">
        <f t="shared" si="31"/>
        <v>136.3504974413006</v>
      </c>
    </row>
    <row r="178" spans="1:6" ht="12.75" customHeight="1" x14ac:dyDescent="0.2">
      <c r="A178" s="53">
        <v>3231</v>
      </c>
      <c r="B178" s="85" t="s">
        <v>398</v>
      </c>
      <c r="C178" s="50" t="s">
        <v>399</v>
      </c>
      <c r="D178" s="242">
        <v>3442.01</v>
      </c>
      <c r="E178" s="242">
        <v>3917.13</v>
      </c>
      <c r="F178" s="52">
        <f t="shared" si="31"/>
        <v>113.80356245333394</v>
      </c>
    </row>
    <row r="179" spans="1:6" ht="12.75" customHeight="1" x14ac:dyDescent="0.2">
      <c r="A179" s="53">
        <v>3232</v>
      </c>
      <c r="B179" s="85" t="s">
        <v>400</v>
      </c>
      <c r="C179" s="50" t="s">
        <v>401</v>
      </c>
      <c r="D179" s="242">
        <v>5581.24</v>
      </c>
      <c r="E179" s="242">
        <v>21620.47</v>
      </c>
      <c r="F179" s="52">
        <f t="shared" si="31"/>
        <v>387.37753617475687</v>
      </c>
    </row>
    <row r="180" spans="1:6" ht="12.75" customHeight="1" x14ac:dyDescent="0.2">
      <c r="A180" s="53">
        <v>3233</v>
      </c>
      <c r="B180" s="85" t="s">
        <v>402</v>
      </c>
      <c r="C180" s="50" t="s">
        <v>403</v>
      </c>
      <c r="D180" s="242">
        <v>1478.86</v>
      </c>
      <c r="E180" s="242">
        <v>607.58000000000004</v>
      </c>
      <c r="F180" s="52">
        <f t="shared" si="31"/>
        <v>41.0843487551222</v>
      </c>
    </row>
    <row r="181" spans="1:6" ht="12.75" customHeight="1" x14ac:dyDescent="0.2">
      <c r="A181" s="53">
        <v>3234</v>
      </c>
      <c r="B181" s="85" t="s">
        <v>404</v>
      </c>
      <c r="C181" s="50" t="s">
        <v>405</v>
      </c>
      <c r="D181" s="242">
        <v>5571.1</v>
      </c>
      <c r="E181" s="242">
        <v>5953.87</v>
      </c>
      <c r="F181" s="52">
        <f t="shared" si="31"/>
        <v>106.87063596058228</v>
      </c>
    </row>
    <row r="182" spans="1:6" ht="12.75" customHeight="1" x14ac:dyDescent="0.2">
      <c r="A182" s="53">
        <v>3235</v>
      </c>
      <c r="B182" s="85" t="s">
        <v>406</v>
      </c>
      <c r="C182" s="50" t="s">
        <v>407</v>
      </c>
      <c r="D182" s="242">
        <v>7801.08</v>
      </c>
      <c r="E182" s="242">
        <v>10854.91</v>
      </c>
      <c r="F182" s="52">
        <f t="shared" si="31"/>
        <v>139.14624641716276</v>
      </c>
    </row>
    <row r="183" spans="1:6" ht="12.75" customHeight="1" x14ac:dyDescent="0.2">
      <c r="A183" s="53">
        <v>3236</v>
      </c>
      <c r="B183" s="85" t="s">
        <v>408</v>
      </c>
      <c r="C183" s="50" t="s">
        <v>409</v>
      </c>
      <c r="D183" s="242">
        <v>4227.22</v>
      </c>
      <c r="E183" s="242">
        <v>2548.3200000000002</v>
      </c>
      <c r="F183" s="52">
        <f t="shared" si="31"/>
        <v>60.283590634033715</v>
      </c>
    </row>
    <row r="184" spans="1:6" ht="12.75" customHeight="1" x14ac:dyDescent="0.2">
      <c r="A184" s="53">
        <v>3237</v>
      </c>
      <c r="B184" s="85" t="s">
        <v>410</v>
      </c>
      <c r="C184" s="50" t="s">
        <v>411</v>
      </c>
      <c r="D184" s="242">
        <v>2142.77</v>
      </c>
      <c r="E184" s="242">
        <v>1881.06</v>
      </c>
      <c r="F184" s="52">
        <f t="shared" si="31"/>
        <v>87.786369979045816</v>
      </c>
    </row>
    <row r="185" spans="1:6" ht="12.75" customHeight="1" x14ac:dyDescent="0.2">
      <c r="A185" s="53">
        <v>3238</v>
      </c>
      <c r="B185" s="85" t="s">
        <v>412</v>
      </c>
      <c r="C185" s="50" t="s">
        <v>413</v>
      </c>
      <c r="D185" s="242">
        <v>5109.41</v>
      </c>
      <c r="E185" s="242">
        <v>4913.0600000000004</v>
      </c>
      <c r="F185" s="52">
        <f t="shared" si="31"/>
        <v>96.157090544700864</v>
      </c>
    </row>
    <row r="186" spans="1:6" ht="12.75" customHeight="1" x14ac:dyDescent="0.2">
      <c r="A186" s="53">
        <v>3239</v>
      </c>
      <c r="B186" s="85" t="s">
        <v>414</v>
      </c>
      <c r="C186" s="50" t="s">
        <v>415</v>
      </c>
      <c r="D186" s="242">
        <v>4195.7</v>
      </c>
      <c r="E186" s="242">
        <v>1629.39</v>
      </c>
      <c r="F186" s="52">
        <f t="shared" si="31"/>
        <v>38.834759396525023</v>
      </c>
    </row>
    <row r="187" spans="1:6" ht="12.75" customHeight="1" x14ac:dyDescent="0.2">
      <c r="A187" s="53">
        <v>324</v>
      </c>
      <c r="B187" s="85" t="s">
        <v>416</v>
      </c>
      <c r="C187" s="50" t="s">
        <v>417</v>
      </c>
      <c r="D187" s="242">
        <v>102495.43</v>
      </c>
      <c r="E187" s="242">
        <v>50329.58</v>
      </c>
      <c r="F187" s="52">
        <f t="shared" si="31"/>
        <v>49.104218597843833</v>
      </c>
    </row>
    <row r="188" spans="1:6" ht="12.75" customHeight="1" x14ac:dyDescent="0.2">
      <c r="A188" s="53">
        <v>329</v>
      </c>
      <c r="B188" s="85" t="s">
        <v>418</v>
      </c>
      <c r="C188" s="50" t="s">
        <v>419</v>
      </c>
      <c r="D188" s="51">
        <f t="shared" ref="D188:E188" si="43">SUM(D189:D195)</f>
        <v>24290.53</v>
      </c>
      <c r="E188" s="51">
        <f t="shared" si="43"/>
        <v>24047.1</v>
      </c>
      <c r="F188" s="52">
        <f t="shared" si="31"/>
        <v>98.997839898923573</v>
      </c>
    </row>
    <row r="189" spans="1:6" ht="12.75" customHeight="1" x14ac:dyDescent="0.2">
      <c r="A189" s="53">
        <v>3291</v>
      </c>
      <c r="B189" s="232" t="s">
        <v>420</v>
      </c>
      <c r="C189" s="50" t="s">
        <v>421</v>
      </c>
      <c r="D189" s="242">
        <v>0</v>
      </c>
      <c r="E189" s="242">
        <v>260</v>
      </c>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792.99</v>
      </c>
      <c r="E191" s="242">
        <v>2064.9699999999998</v>
      </c>
      <c r="F191" s="52">
        <f t="shared" si="31"/>
        <v>260.40303156408021</v>
      </c>
    </row>
    <row r="192" spans="1:6" ht="12.75" customHeight="1" x14ac:dyDescent="0.2">
      <c r="A192" s="53">
        <v>3294</v>
      </c>
      <c r="B192" s="85" t="s">
        <v>426</v>
      </c>
      <c r="C192" s="50" t="s">
        <v>427</v>
      </c>
      <c r="D192" s="242">
        <v>0</v>
      </c>
      <c r="E192" s="242">
        <v>35</v>
      </c>
      <c r="F192" s="52" t="str">
        <f t="shared" si="31"/>
        <v>-</v>
      </c>
    </row>
    <row r="193" spans="1:6" ht="12.75" customHeight="1" x14ac:dyDescent="0.2">
      <c r="A193" s="53">
        <v>3295</v>
      </c>
      <c r="B193" s="85" t="s">
        <v>428</v>
      </c>
      <c r="C193" s="50" t="s">
        <v>429</v>
      </c>
      <c r="D193" s="242">
        <v>5081.29</v>
      </c>
      <c r="E193" s="242">
        <v>4192.92</v>
      </c>
      <c r="F193" s="52">
        <f t="shared" si="31"/>
        <v>82.516841195838069</v>
      </c>
    </row>
    <row r="194" spans="1:6" ht="12.75" customHeight="1" x14ac:dyDescent="0.2">
      <c r="A194" s="53" t="s">
        <v>430</v>
      </c>
      <c r="B194" s="85" t="s">
        <v>431</v>
      </c>
      <c r="C194" s="50" t="s">
        <v>430</v>
      </c>
      <c r="D194" s="242">
        <v>9404.65</v>
      </c>
      <c r="E194" s="242">
        <v>7225.18</v>
      </c>
      <c r="F194" s="52">
        <f t="shared" si="31"/>
        <v>76.825612861722675</v>
      </c>
    </row>
    <row r="195" spans="1:6" ht="12.75" customHeight="1" x14ac:dyDescent="0.2">
      <c r="A195" s="53">
        <v>3299</v>
      </c>
      <c r="B195" s="85" t="s">
        <v>432</v>
      </c>
      <c r="C195" s="50" t="s">
        <v>433</v>
      </c>
      <c r="D195" s="242">
        <v>9011.6</v>
      </c>
      <c r="E195" s="242">
        <v>10269.030000000001</v>
      </c>
      <c r="F195" s="52">
        <f t="shared" si="31"/>
        <v>113.95345998490833</v>
      </c>
    </row>
    <row r="196" spans="1:6" ht="12.75" customHeight="1" x14ac:dyDescent="0.2">
      <c r="A196" s="53">
        <v>34</v>
      </c>
      <c r="B196" s="232" t="s">
        <v>434</v>
      </c>
      <c r="C196" s="50" t="s">
        <v>435</v>
      </c>
      <c r="D196" s="51">
        <f t="shared" ref="D196:E196" si="44">D197+D202+D210</f>
        <v>9121.4499999999989</v>
      </c>
      <c r="E196" s="51">
        <f t="shared" si="44"/>
        <v>6257.3</v>
      </c>
      <c r="F196" s="52">
        <f t="shared" si="31"/>
        <v>68.599838841412293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9121.4499999999989</v>
      </c>
      <c r="E210" s="51">
        <f t="shared" si="47"/>
        <v>6257.3</v>
      </c>
      <c r="F210" s="52">
        <f t="shared" si="31"/>
        <v>68.599838841412293</v>
      </c>
    </row>
    <row r="211" spans="1:6" ht="12.75" customHeight="1" x14ac:dyDescent="0.2">
      <c r="A211" s="53">
        <v>3431</v>
      </c>
      <c r="B211" s="232" t="s">
        <v>464</v>
      </c>
      <c r="C211" s="50" t="s">
        <v>465</v>
      </c>
      <c r="D211" s="242">
        <v>1671.84</v>
      </c>
      <c r="E211" s="242">
        <v>1848.18</v>
      </c>
      <c r="F211" s="52">
        <f t="shared" si="31"/>
        <v>110.54766006316395</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7449.61</v>
      </c>
      <c r="E213" s="242">
        <v>4409.12</v>
      </c>
      <c r="F213" s="52">
        <f t="shared" si="31"/>
        <v>59.185917115124155</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11.52</v>
      </c>
      <c r="E252" s="51">
        <f t="shared" si="63"/>
        <v>0</v>
      </c>
      <c r="F252" s="52">
        <f t="shared" ref="F252:F258" si="64">IF(D252&lt;&gt;0,IF(E252/D252&gt;=100,"&gt;&gt;100",E252/D252*100),"-")</f>
        <v>0</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11.52</v>
      </c>
      <c r="E259" s="51">
        <f t="shared" si="66"/>
        <v>0</v>
      </c>
      <c r="F259" s="52">
        <f t="shared" ref="F259:F262" si="67">IF(D259&lt;&gt;0,IF(E259/D259&gt;=100,"&gt;&gt;100",E259/D259*100),"-")</f>
        <v>0</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11.52</v>
      </c>
      <c r="E261" s="242"/>
      <c r="F261" s="52">
        <f t="shared" si="67"/>
        <v>0</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2437.5</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2437.5</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2437.5</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1662261.93</v>
      </c>
      <c r="E289" s="51">
        <f t="shared" si="79"/>
        <v>1777830.95</v>
      </c>
      <c r="F289" s="52">
        <f t="shared" si="76"/>
        <v>106.95251560023395</v>
      </c>
    </row>
    <row r="290" spans="1:6" ht="12.75" customHeight="1" x14ac:dyDescent="0.2">
      <c r="A290" s="53" t="s">
        <v>607</v>
      </c>
      <c r="B290" s="85" t="s">
        <v>618</v>
      </c>
      <c r="C290" s="50" t="s">
        <v>619</v>
      </c>
      <c r="D290" s="51">
        <f>IF(D6&gt;=D289,D6-D289,0)</f>
        <v>0</v>
      </c>
      <c r="E290" s="51">
        <f>IF(E6&gt;=E289,E6-E289,0)</f>
        <v>25969.790000000037</v>
      </c>
      <c r="F290" s="52" t="str">
        <f t="shared" si="76"/>
        <v>-</v>
      </c>
    </row>
    <row r="291" spans="1:6" ht="12.75" customHeight="1" x14ac:dyDescent="0.2">
      <c r="A291" s="53" t="s">
        <v>607</v>
      </c>
      <c r="B291" s="85" t="s">
        <v>620</v>
      </c>
      <c r="C291" s="50" t="s">
        <v>621</v>
      </c>
      <c r="D291" s="51">
        <f>IF(D289&gt;=D6,D289-D6,0)</f>
        <v>31361.909999999916</v>
      </c>
      <c r="E291" s="51">
        <f>IF(E289&gt;=E6,E289-E6,0)</f>
        <v>0</v>
      </c>
      <c r="F291" s="52">
        <f t="shared" si="76"/>
        <v>0</v>
      </c>
    </row>
    <row r="292" spans="1:6" ht="12.75" customHeight="1" x14ac:dyDescent="0.2">
      <c r="A292" s="53">
        <v>92211</v>
      </c>
      <c r="B292" s="85" t="s">
        <v>622</v>
      </c>
      <c r="C292" s="50" t="s">
        <v>623</v>
      </c>
      <c r="D292" s="242">
        <v>124687.52</v>
      </c>
      <c r="E292" s="242">
        <v>91301.88</v>
      </c>
      <c r="F292" s="52">
        <f t="shared" si="76"/>
        <v>73.224553668242024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c r="F294" s="52" t="str">
        <f t="shared" si="76"/>
        <v>-</v>
      </c>
    </row>
    <row r="295" spans="1:6" ht="24" x14ac:dyDescent="0.2">
      <c r="A295" s="53">
        <v>9661</v>
      </c>
      <c r="B295" s="85" t="s">
        <v>628</v>
      </c>
      <c r="C295" s="50" t="s">
        <v>629</v>
      </c>
      <c r="D295" s="242">
        <v>0</v>
      </c>
      <c r="E295" s="242"/>
      <c r="F295" s="52" t="str">
        <f t="shared" si="76"/>
        <v>-</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117.46</v>
      </c>
      <c r="E298" s="51">
        <f t="shared" si="80"/>
        <v>117.52</v>
      </c>
      <c r="F298" s="52">
        <f t="shared" ref="F298:F418" si="81">IF(D298&lt;&gt;0,IF(E298/D298&gt;=100,"&gt;&gt;100",E298/D298*100),"-")</f>
        <v>100.05108121913844</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117.46</v>
      </c>
      <c r="E311" s="51">
        <f t="shared" si="85"/>
        <v>117.52</v>
      </c>
      <c r="F311" s="52">
        <f t="shared" si="81"/>
        <v>100.05108121913844</v>
      </c>
    </row>
    <row r="312" spans="1:6" ht="12.75" customHeight="1" x14ac:dyDescent="0.2">
      <c r="A312" s="53">
        <v>721</v>
      </c>
      <c r="B312" s="85" t="s">
        <v>661</v>
      </c>
      <c r="C312" s="50" t="s">
        <v>662</v>
      </c>
      <c r="D312" s="51">
        <f t="shared" ref="D312:E312" si="86">SUM(D313:D316)</f>
        <v>117.46</v>
      </c>
      <c r="E312" s="51">
        <f t="shared" si="86"/>
        <v>117.52</v>
      </c>
      <c r="F312" s="52">
        <f t="shared" si="81"/>
        <v>100.05108121913844</v>
      </c>
    </row>
    <row r="313" spans="1:6" ht="12.75" customHeight="1" x14ac:dyDescent="0.2">
      <c r="A313" s="53">
        <v>7211</v>
      </c>
      <c r="B313" s="85" t="s">
        <v>663</v>
      </c>
      <c r="C313" s="50" t="s">
        <v>664</v>
      </c>
      <c r="D313" s="242">
        <v>117.46</v>
      </c>
      <c r="E313" s="242">
        <v>117.52</v>
      </c>
      <c r="F313" s="52">
        <f t="shared" si="81"/>
        <v>100.05108121913844</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21981.129999999997</v>
      </c>
      <c r="E350" s="51">
        <f t="shared" si="95"/>
        <v>7261.32</v>
      </c>
      <c r="F350" s="52">
        <f t="shared" si="81"/>
        <v>33.034334449593814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21981.129999999997</v>
      </c>
      <c r="E363" s="51">
        <f t="shared" si="99"/>
        <v>7261.32</v>
      </c>
      <c r="F363" s="52">
        <f t="shared" si="81"/>
        <v>33.034334449593814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20898.239999999998</v>
      </c>
      <c r="E369" s="51">
        <f t="shared" si="101"/>
        <v>6464.32</v>
      </c>
      <c r="F369" s="52">
        <f t="shared" si="81"/>
        <v>30.932365596337302</v>
      </c>
    </row>
    <row r="370" spans="1:6" ht="12.75" customHeight="1" x14ac:dyDescent="0.2">
      <c r="A370" s="53">
        <v>4221</v>
      </c>
      <c r="B370" s="85" t="s">
        <v>673</v>
      </c>
      <c r="C370" s="50" t="s">
        <v>765</v>
      </c>
      <c r="D370" s="242">
        <v>1682.66</v>
      </c>
      <c r="E370" s="242">
        <v>628.92999999999995</v>
      </c>
      <c r="F370" s="52">
        <f t="shared" si="81"/>
        <v>37.377129069449552</v>
      </c>
    </row>
    <row r="371" spans="1:6" ht="12.75" customHeight="1" x14ac:dyDescent="0.2">
      <c r="A371" s="53">
        <v>4222</v>
      </c>
      <c r="B371" s="85" t="s">
        <v>766</v>
      </c>
      <c r="C371" s="50" t="s">
        <v>767</v>
      </c>
      <c r="D371" s="242">
        <v>0</v>
      </c>
      <c r="E371" s="242">
        <v>884</v>
      </c>
      <c r="F371" s="52" t="str">
        <f t="shared" si="81"/>
        <v>-</v>
      </c>
    </row>
    <row r="372" spans="1:6" ht="12.75" customHeight="1" x14ac:dyDescent="0.2">
      <c r="A372" s="53">
        <v>4223</v>
      </c>
      <c r="B372" s="85" t="s">
        <v>677</v>
      </c>
      <c r="C372" s="50" t="s">
        <v>768</v>
      </c>
      <c r="D372" s="242">
        <v>3684.74</v>
      </c>
      <c r="E372" s="242"/>
      <c r="F372" s="52">
        <f t="shared" si="81"/>
        <v>0</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15530.84</v>
      </c>
      <c r="E376" s="242">
        <v>4951.3900000000003</v>
      </c>
      <c r="F376" s="52">
        <f t="shared" si="81"/>
        <v>31.881018669949601</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1082.8900000000001</v>
      </c>
      <c r="E383" s="51">
        <f t="shared" si="103"/>
        <v>797</v>
      </c>
      <c r="F383" s="52">
        <f t="shared" si="81"/>
        <v>73.59934988780023</v>
      </c>
    </row>
    <row r="384" spans="1:6" ht="12.75" customHeight="1" x14ac:dyDescent="0.2">
      <c r="A384" s="53">
        <v>4241</v>
      </c>
      <c r="B384" s="85" t="s">
        <v>782</v>
      </c>
      <c r="C384" s="50" t="s">
        <v>783</v>
      </c>
      <c r="D384" s="242">
        <v>1082.8900000000001</v>
      </c>
      <c r="E384" s="242">
        <v>797</v>
      </c>
      <c r="F384" s="52">
        <f t="shared" si="81"/>
        <v>73.59934988780023</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21863.67</v>
      </c>
      <c r="E408" s="51">
        <f t="shared" si="111"/>
        <v>7143.7999999999993</v>
      </c>
      <c r="F408" s="52">
        <f t="shared" si="81"/>
        <v>32.674294846199196</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29108.43</v>
      </c>
      <c r="E410" s="242">
        <v>48948.37</v>
      </c>
      <c r="F410" s="52">
        <f t="shared" si="81"/>
        <v>168.15874301705728</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1631017.48</v>
      </c>
      <c r="E412" s="51">
        <f>E6+E298</f>
        <v>1803918.26</v>
      </c>
      <c r="F412" s="52">
        <f t="shared" si="81"/>
        <v>110.6007925801016</v>
      </c>
    </row>
    <row r="413" spans="1:6" ht="12.75" customHeight="1" x14ac:dyDescent="0.2">
      <c r="A413" s="53" t="s">
        <v>607</v>
      </c>
      <c r="B413" s="85" t="s">
        <v>830</v>
      </c>
      <c r="C413" s="50" t="s">
        <v>831</v>
      </c>
      <c r="D413" s="51">
        <f t="shared" ref="D413:E413" si="112">D289+D350</f>
        <v>1684243.0599999998</v>
      </c>
      <c r="E413" s="51">
        <f t="shared" si="112"/>
        <v>1785092.27</v>
      </c>
      <c r="F413" s="52">
        <f t="shared" si="81"/>
        <v>105.98780617804655</v>
      </c>
    </row>
    <row r="414" spans="1:6" ht="12.75" customHeight="1" x14ac:dyDescent="0.2">
      <c r="A414" s="53" t="s">
        <v>607</v>
      </c>
      <c r="B414" s="85" t="s">
        <v>832</v>
      </c>
      <c r="C414" s="50" t="s">
        <v>833</v>
      </c>
      <c r="D414" s="51">
        <f t="shared" ref="D414:E414" si="113">IF(D412&gt;=D413,D412-D413,0)</f>
        <v>0</v>
      </c>
      <c r="E414" s="51">
        <f t="shared" si="113"/>
        <v>18825.989999999991</v>
      </c>
      <c r="F414" s="52" t="str">
        <f t="shared" si="81"/>
        <v>-</v>
      </c>
    </row>
    <row r="415" spans="1:6" ht="12.75" customHeight="1" x14ac:dyDescent="0.2">
      <c r="A415" s="53" t="s">
        <v>607</v>
      </c>
      <c r="B415" s="85" t="s">
        <v>834</v>
      </c>
      <c r="C415" s="50" t="s">
        <v>835</v>
      </c>
      <c r="D415" s="51">
        <f t="shared" ref="D415:E415" si="114">IF(D413&gt;=D412,D413-D412,0)</f>
        <v>53225.579999999842</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95579.09</v>
      </c>
      <c r="E416" s="51">
        <f t="shared" si="115"/>
        <v>42353.51</v>
      </c>
      <c r="F416" s="52">
        <f t="shared" si="81"/>
        <v>44.312526934500006</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1631017.48</v>
      </c>
      <c r="E639" s="51">
        <f t="shared" si="180"/>
        <v>1803918.26</v>
      </c>
      <c r="F639" s="52">
        <f t="shared" si="119"/>
        <v>110.6007925801016</v>
      </c>
    </row>
    <row r="640" spans="1:6" ht="12.75" customHeight="1" x14ac:dyDescent="0.2">
      <c r="A640" s="53" t="s">
        <v>607</v>
      </c>
      <c r="B640" s="85" t="s">
        <v>1276</v>
      </c>
      <c r="C640" s="50" t="s">
        <v>1277</v>
      </c>
      <c r="D640" s="51">
        <f t="shared" ref="D640:E640" si="181">D413+D528</f>
        <v>1684243.0599999998</v>
      </c>
      <c r="E640" s="51">
        <f t="shared" si="181"/>
        <v>1785092.27</v>
      </c>
      <c r="F640" s="52">
        <f t="shared" si="119"/>
        <v>105.98780617804655</v>
      </c>
    </row>
    <row r="641" spans="1:6" ht="12.75" customHeight="1" x14ac:dyDescent="0.2">
      <c r="A641" s="53" t="s">
        <v>607</v>
      </c>
      <c r="B641" s="85" t="s">
        <v>1278</v>
      </c>
      <c r="C641" s="50" t="s">
        <v>1279</v>
      </c>
      <c r="D641" s="51">
        <f t="shared" ref="D641:E641" si="182">IF(D639&gt;=D640,D639-D640,0)</f>
        <v>0</v>
      </c>
      <c r="E641" s="51">
        <f t="shared" si="182"/>
        <v>18825.989999999991</v>
      </c>
      <c r="F641" s="52" t="str">
        <f t="shared" si="119"/>
        <v>-</v>
      </c>
    </row>
    <row r="642" spans="1:6" ht="12.75" customHeight="1" x14ac:dyDescent="0.2">
      <c r="A642" s="53" t="s">
        <v>607</v>
      </c>
      <c r="B642" s="85" t="s">
        <v>1280</v>
      </c>
      <c r="C642" s="50" t="s">
        <v>1281</v>
      </c>
      <c r="D642" s="51">
        <f t="shared" ref="D642:E642" si="183">IF(D640&gt;=D639,D640-D639,0)</f>
        <v>53225.579999999842</v>
      </c>
      <c r="E642" s="51">
        <f t="shared" si="183"/>
        <v>0</v>
      </c>
      <c r="F642" s="52">
        <f t="shared" si="119"/>
        <v>0</v>
      </c>
    </row>
    <row r="643" spans="1:6" ht="24" x14ac:dyDescent="0.2">
      <c r="A643" s="60" t="s">
        <v>1282</v>
      </c>
      <c r="B643" s="85" t="s">
        <v>1283</v>
      </c>
      <c r="C643" s="61" t="s">
        <v>1282</v>
      </c>
      <c r="D643" s="51">
        <f t="shared" ref="D643:E643" si="184">IF(D416-D417+D637-D638&gt;=0,D416-D417+D637-D638,0)</f>
        <v>95579.09</v>
      </c>
      <c r="E643" s="51">
        <f t="shared" si="184"/>
        <v>42353.51</v>
      </c>
      <c r="F643" s="52">
        <f t="shared" si="119"/>
        <v>44.312526934500006</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42353.510000000155</v>
      </c>
      <c r="E645" s="51">
        <f t="shared" si="186"/>
        <v>61179.499999999993</v>
      </c>
      <c r="F645" s="52">
        <f t="shared" si="119"/>
        <v>144.44965718307589</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116128.3</v>
      </c>
      <c r="E647" s="243">
        <v>132627.03</v>
      </c>
      <c r="F647" s="57">
        <f t="shared" si="119"/>
        <v>114.20732930732646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101992.45</v>
      </c>
      <c r="E649" s="242">
        <v>47895.22</v>
      </c>
      <c r="F649" s="52">
        <f t="shared" ref="F649:F724" si="188">IF(D649&lt;&gt;0,IF(E649/D649&gt;=100,"&gt;&gt;100",E649/D649*100),"-")</f>
        <v>46.959573968465321</v>
      </c>
    </row>
    <row r="650" spans="1:6" ht="12.75" customHeight="1" x14ac:dyDescent="0.2">
      <c r="A650" s="53" t="s">
        <v>1295</v>
      </c>
      <c r="B650" s="85" t="s">
        <v>1296</v>
      </c>
      <c r="C650" s="50" t="s">
        <v>1295</v>
      </c>
      <c r="D650" s="242">
        <v>333482.65000000002</v>
      </c>
      <c r="E650" s="242">
        <v>321995</v>
      </c>
      <c r="F650" s="52">
        <f t="shared" si="188"/>
        <v>96.555248076624068</v>
      </c>
    </row>
    <row r="651" spans="1:6" ht="12.75" customHeight="1" x14ac:dyDescent="0.2">
      <c r="A651" s="53" t="s">
        <v>1297</v>
      </c>
      <c r="B651" s="85" t="s">
        <v>1298</v>
      </c>
      <c r="C651" s="50" t="s">
        <v>1297</v>
      </c>
      <c r="D651" s="242">
        <v>387579.88</v>
      </c>
      <c r="E651" s="242">
        <v>300936.03999999998</v>
      </c>
      <c r="F651" s="52">
        <f t="shared" si="188"/>
        <v>77.644907676838116</v>
      </c>
    </row>
    <row r="652" spans="1:6" ht="24" x14ac:dyDescent="0.2">
      <c r="A652" s="53">
        <v>11</v>
      </c>
      <c r="B652" s="85" t="s">
        <v>1299</v>
      </c>
      <c r="C652" s="50" t="s">
        <v>1300</v>
      </c>
      <c r="D652" s="51">
        <f t="shared" ref="D652:E652" si="189">+D649+D650-D651</f>
        <v>47895.22000000003</v>
      </c>
      <c r="E652" s="51">
        <f t="shared" si="189"/>
        <v>68954.179999999993</v>
      </c>
      <c r="F652" s="52">
        <f t="shared" si="188"/>
        <v>143.96881358933092</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73</v>
      </c>
      <c r="E654" s="262">
        <v>74</v>
      </c>
      <c r="F654" s="52">
        <f t="shared" si="188"/>
        <v>101.36986301369863</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60</v>
      </c>
      <c r="E656" s="262">
        <v>60</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1340815.6399999999</v>
      </c>
      <c r="E675" s="242">
        <v>1510094.75</v>
      </c>
      <c r="F675" s="52">
        <f t="shared" si="188"/>
        <v>112.62508468352893</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866.55</v>
      </c>
      <c r="E677" s="242">
        <v>797</v>
      </c>
      <c r="F677" s="52">
        <f t="shared" si="188"/>
        <v>91.973919566095446</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103434.92</v>
      </c>
      <c r="E694" s="242">
        <v>95792.1</v>
      </c>
      <c r="F694" s="52">
        <f t="shared" si="188"/>
        <v>92.610986695789009</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9200.35</v>
      </c>
      <c r="E710" s="242">
        <v>14492.7</v>
      </c>
      <c r="F710" s="52">
        <f t="shared" si="188"/>
        <v>157.52335508975202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2209.5500000000002</v>
      </c>
      <c r="E716" s="242">
        <v>2213.11</v>
      </c>
      <c r="F716" s="52">
        <f t="shared" si="188"/>
        <v>100.16111877984204</v>
      </c>
    </row>
    <row r="717" spans="1:6" ht="12.75" customHeight="1" x14ac:dyDescent="0.2">
      <c r="A717" s="53">
        <v>31215</v>
      </c>
      <c r="B717" s="85" t="s">
        <v>1412</v>
      </c>
      <c r="C717" s="50" t="s">
        <v>1413</v>
      </c>
      <c r="D717" s="242">
        <v>5883.74</v>
      </c>
      <c r="E717" s="242">
        <v>4364.67</v>
      </c>
      <c r="F717" s="52">
        <f t="shared" si="188"/>
        <v>74.181897908473189</v>
      </c>
    </row>
    <row r="718" spans="1:6" ht="12.75" customHeight="1" x14ac:dyDescent="0.2">
      <c r="A718" s="53">
        <v>32121</v>
      </c>
      <c r="B718" s="85" t="s">
        <v>1414</v>
      </c>
      <c r="C718" s="50" t="s">
        <v>1415</v>
      </c>
      <c r="D718" s="242">
        <v>29054.87</v>
      </c>
      <c r="E718" s="242">
        <v>33430.14</v>
      </c>
      <c r="F718" s="52">
        <f t="shared" si="188"/>
        <v>115.05864593439929</v>
      </c>
    </row>
    <row r="719" spans="1:6" ht="12.75" customHeight="1" x14ac:dyDescent="0.2">
      <c r="A719" s="53" t="s">
        <v>1416</v>
      </c>
      <c r="B719" s="85" t="s">
        <v>1417</v>
      </c>
      <c r="C719" s="50" t="s">
        <v>1416</v>
      </c>
      <c r="D719" s="242">
        <v>0</v>
      </c>
      <c r="E719" s="242">
        <v>53.08</v>
      </c>
      <c r="F719" s="52" t="str">
        <f t="shared" si="188"/>
        <v>-</v>
      </c>
    </row>
    <row r="720" spans="1:6" ht="12.75" customHeight="1" x14ac:dyDescent="0.2">
      <c r="A720" s="53" t="s">
        <v>1418</v>
      </c>
      <c r="B720" s="85" t="s">
        <v>1419</v>
      </c>
      <c r="C720" s="50" t="s">
        <v>1418</v>
      </c>
      <c r="D720" s="242">
        <v>3344.61</v>
      </c>
      <c r="E720" s="242">
        <v>2548.3200000000002</v>
      </c>
      <c r="F720" s="52">
        <f t="shared" si="188"/>
        <v>76.191842995147425</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1226.99</v>
      </c>
      <c r="E722" s="242">
        <v>745.27</v>
      </c>
      <c r="F722" s="52">
        <f t="shared" si="188"/>
        <v>60.739696330043436</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11.52</v>
      </c>
      <c r="E828" s="242"/>
      <c r="F828" s="52">
        <f t="shared" si="190"/>
        <v>0</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4" workbookViewId="0">
      <selection activeCell="D290" sqref="D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280151.74</v>
      </c>
      <c r="E6" s="229">
        <f t="shared" si="0"/>
        <v>309965.83</v>
      </c>
      <c r="F6" s="230">
        <f t="shared" ref="F6:F260" si="1">IF(D6&gt;0,IF(E6/D6&gt;=100,"&gt;&gt;100",E6/D6*100),"-")</f>
        <v>110.64212201573334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98390.97</v>
      </c>
      <c r="E7" s="104">
        <f t="shared" si="2"/>
        <v>90694.44</v>
      </c>
      <c r="F7" s="93">
        <f t="shared" si="1"/>
        <v>92.177605322927505</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98390.97</v>
      </c>
      <c r="E12" s="104">
        <f t="shared" si="3"/>
        <v>90694.44</v>
      </c>
      <c r="F12" s="93">
        <f t="shared" si="1"/>
        <v>92.177605322927505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591307.53</v>
      </c>
      <c r="E15" s="247">
        <v>591307.53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591307.53</v>
      </c>
      <c r="E18" s="247">
        <v>591307.53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50876</v>
      </c>
      <c r="E19" s="104">
        <f t="shared" si="5"/>
        <v>42382.47</v>
      </c>
      <c r="F19" s="93">
        <f t="shared" si="1"/>
        <v>83.305428885918715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117315.11</v>
      </c>
      <c r="E20" s="247">
        <v>110596.35</v>
      </c>
      <c r="F20" s="93">
        <f t="shared" si="1"/>
        <v>94.272894599851625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1918.05</v>
      </c>
      <c r="E21" s="247">
        <v>2802.05</v>
      </c>
      <c r="F21" s="93">
        <f t="shared" si="1"/>
        <v>146.08847527436723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17978.98</v>
      </c>
      <c r="E22" s="247">
        <v>14991.73</v>
      </c>
      <c r="F22" s="93">
        <f t="shared" si="1"/>
        <v>83.384763763016593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115072.04</v>
      </c>
      <c r="E26" s="247">
        <v>115544.53</v>
      </c>
      <c r="F26" s="93">
        <f t="shared" si="1"/>
        <v>100.41060365315502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201408.18</v>
      </c>
      <c r="E28" s="247">
        <v>201552.19</v>
      </c>
      <c r="F28" s="93">
        <f t="shared" si="1"/>
        <v>100.07150156463358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47514.97</v>
      </c>
      <c r="E35" s="104">
        <f t="shared" si="7"/>
        <v>48311.97</v>
      </c>
      <c r="F35" s="93">
        <f t="shared" si="1"/>
        <v>101.67736610167279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47388.87</v>
      </c>
      <c r="E36" s="247">
        <v>48185.87</v>
      </c>
      <c r="F36" s="93">
        <f t="shared" si="1"/>
        <v>101.6818295097562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126.1</v>
      </c>
      <c r="E37" s="247">
        <v>126.1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6782.5</v>
      </c>
      <c r="E47" s="247">
        <v>6782.5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6782.5</v>
      </c>
      <c r="E50" s="247">
        <v>6782.5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50543.29</v>
      </c>
      <c r="E54" s="247">
        <v>45504.56</v>
      </c>
      <c r="F54" s="93">
        <f t="shared" si="1"/>
        <v>90.030862652589477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50543.29</v>
      </c>
      <c r="E55" s="247">
        <v>45504.56</v>
      </c>
      <c r="F55" s="93">
        <f t="shared" si="1"/>
        <v>90.030862652589477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181760.77000000002</v>
      </c>
      <c r="E68" s="104">
        <f t="shared" si="13"/>
        <v>219271.39</v>
      </c>
      <c r="F68" s="93">
        <f t="shared" si="1"/>
        <v>120.63735755520841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47895.22</v>
      </c>
      <c r="E69" s="104">
        <f t="shared" si="14"/>
        <v>68954.180000000008</v>
      </c>
      <c r="F69" s="93">
        <f t="shared" si="1"/>
        <v>143.96881358933103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47895.22</v>
      </c>
      <c r="E70" s="104">
        <f t="shared" si="15"/>
        <v>68846.36</v>
      </c>
      <c r="F70" s="93">
        <f t="shared" si="1"/>
        <v>143.7436971789669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47895.22</v>
      </c>
      <c r="E72" s="247">
        <v>68846.36</v>
      </c>
      <c r="F72" s="93">
        <f t="shared" si="1"/>
        <v>143.7436971789669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107.82</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17737.25</v>
      </c>
      <c r="E78" s="104">
        <f>E79+SUM(E82:E84)-E85+E86</f>
        <v>17690.18</v>
      </c>
      <c r="F78" s="93">
        <f t="shared" si="1"/>
        <v>99.734626280849625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17737.25</v>
      </c>
      <c r="E86" s="247">
        <v>17690.18</v>
      </c>
      <c r="F86" s="93">
        <f t="shared" si="1"/>
        <v>99.734626280849625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116128.3</v>
      </c>
      <c r="E170" s="104">
        <f t="shared" si="29"/>
        <v>132627.03</v>
      </c>
      <c r="F170" s="93">
        <f t="shared" si="1"/>
        <v>114.20732930732646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116128.3</v>
      </c>
      <c r="E173" s="247">
        <v>132627.03</v>
      </c>
      <c r="F173" s="93">
        <f t="shared" si="1"/>
        <v>114.20732930732646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280151.74</v>
      </c>
      <c r="E175" s="104">
        <f t="shared" si="30"/>
        <v>309965.82999999996</v>
      </c>
      <c r="F175" s="93">
        <f t="shared" si="1"/>
        <v>110.64212201573331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139407.20000000001</v>
      </c>
      <c r="E176" s="104">
        <f t="shared" si="31"/>
        <v>158091.82999999999</v>
      </c>
      <c r="F176" s="93">
        <f t="shared" si="1"/>
        <v>113.40291606172418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139327.57</v>
      </c>
      <c r="E177" s="104">
        <f t="shared" si="32"/>
        <v>158091.82999999999</v>
      </c>
      <c r="F177" s="93">
        <f t="shared" si="1"/>
        <v>113.46772932306217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119088.65</v>
      </c>
      <c r="E178" s="247">
        <v>136033.4</v>
      </c>
      <c r="F178" s="93">
        <f t="shared" si="1"/>
        <v>114.22868594110354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2324.38</v>
      </c>
      <c r="E179" s="247">
        <v>4144.3599999999997</v>
      </c>
      <c r="F179" s="93">
        <f t="shared" si="1"/>
        <v>178.29958956797077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177.29</v>
      </c>
      <c r="E180" s="104">
        <f t="shared" si="33"/>
        <v>223.89</v>
      </c>
      <c r="F180" s="93">
        <f t="shared" si="1"/>
        <v>126.28461842179479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177.29</v>
      </c>
      <c r="E183" s="247">
        <v>223.89</v>
      </c>
      <c r="F183" s="93">
        <f t="shared" si="1"/>
        <v>126.28461842179479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17737.25</v>
      </c>
      <c r="E188" s="247">
        <v>17690.18</v>
      </c>
      <c r="F188" s="93">
        <f t="shared" si="1"/>
        <v>99.734626280849625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79.63</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140744.54</v>
      </c>
      <c r="E237" s="104">
        <f t="shared" si="41"/>
        <v>151874</v>
      </c>
      <c r="F237" s="93">
        <f t="shared" si="1"/>
        <v>107.90756074800485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98391.03</v>
      </c>
      <c r="E238" s="104">
        <f t="shared" si="42"/>
        <v>90694.5</v>
      </c>
      <c r="F238" s="93">
        <f t="shared" si="1"/>
        <v>92.177610093115192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98391.03</v>
      </c>
      <c r="E239" s="104">
        <f t="shared" si="43"/>
        <v>90694.5</v>
      </c>
      <c r="F239" s="93">
        <f t="shared" si="1"/>
        <v>92.177610093115192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86919.35</v>
      </c>
      <c r="E240" s="247">
        <v>79970.25</v>
      </c>
      <c r="F240" s="93">
        <f t="shared" si="1"/>
        <v>92.005117387555231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11471.68</v>
      </c>
      <c r="E241" s="247">
        <v>10724.25</v>
      </c>
      <c r="F241" s="93">
        <f t="shared" si="1"/>
        <v>93.484563725626941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42353.51</v>
      </c>
      <c r="E245" s="104">
        <f t="shared" si="45"/>
        <v>61179.499999999993</v>
      </c>
      <c r="F245" s="93">
        <f t="shared" si="1"/>
        <v>144.44965718307643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91301.88</v>
      </c>
      <c r="E246" s="104">
        <f t="shared" si="46"/>
        <v>106685.75999999999</v>
      </c>
      <c r="F246" s="93">
        <f t="shared" si="1"/>
        <v>116.84946684558959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91301.88</v>
      </c>
      <c r="E247" s="247">
        <v>106685.75999999999</v>
      </c>
      <c r="F247" s="93">
        <f t="shared" si="1"/>
        <v>116.84946684558959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48948.37</v>
      </c>
      <c r="E250" s="104">
        <f t="shared" si="47"/>
        <v>45506.26</v>
      </c>
      <c r="F250" s="93">
        <f t="shared" si="1"/>
        <v>92.967876151953575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48948.37</v>
      </c>
      <c r="E252" s="247">
        <v>45506.26</v>
      </c>
      <c r="F252" s="93">
        <f t="shared" si="1"/>
        <v>92.967876151953575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42892.61</v>
      </c>
      <c r="E259" s="104">
        <f t="shared" si="49"/>
        <v>43227.34</v>
      </c>
      <c r="F259" s="93">
        <f t="shared" si="1"/>
        <v>100.7803908412195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42892.61</v>
      </c>
      <c r="E260" s="248">
        <v>43227.34</v>
      </c>
      <c r="F260" s="97">
        <f t="shared" si="1"/>
        <v>100.7803908412195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17737.25</v>
      </c>
      <c r="E268" s="247">
        <v>17690.18</v>
      </c>
      <c r="F268" s="93">
        <f t="shared" si="50"/>
        <v>99.734626280849625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139327.57</v>
      </c>
      <c r="E288" s="247">
        <v>158091.82999999999</v>
      </c>
      <c r="F288" s="93">
        <f t="shared" si="50"/>
        <v>113.46772932306217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79.63</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17737.25</v>
      </c>
      <c r="E302" s="247">
        <v>17690.18</v>
      </c>
      <c r="F302" s="93">
        <f t="shared" si="50"/>
        <v>99.734626280849625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1684243.0599999998</v>
      </c>
      <c r="E114" s="81">
        <f t="shared" si="22"/>
        <v>1785092.27</v>
      </c>
      <c r="F114" s="63">
        <f t="shared" si="1"/>
        <v>105.98780617804655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1659920.68</v>
      </c>
      <c r="E118" s="81">
        <f t="shared" si="24"/>
        <v>1757892.01</v>
      </c>
      <c r="F118" s="63">
        <f t="shared" si="1"/>
        <v>105.90216937353898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1659920.68</v>
      </c>
      <c r="E120" s="249">
        <v>1757892.01</v>
      </c>
      <c r="F120" s="63">
        <f t="shared" si="1"/>
        <v>105.90216937353898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24322.38</v>
      </c>
      <c r="E126" s="249">
        <v>27200.26</v>
      </c>
      <c r="F126" s="63">
        <f t="shared" si="1"/>
        <v>111.8322302340478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1684243.0599999998</v>
      </c>
      <c r="E141" s="106">
        <f t="shared" si="28"/>
        <v>1785092.27</v>
      </c>
      <c r="F141" s="82">
        <f t="shared" si="1"/>
        <v>105.98780617804655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261.14999999999998</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261.14999999999998</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261.14999999999998</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261.14999999999998</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139407.20000000001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1780886.7400000002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10453.31</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1763172.11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1544211.6</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210047.47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6257.3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2655.74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7261.32</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1762202.1099999999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10500.38</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1744360.78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1527266.85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208227.49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6210.7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2655.74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7340.95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158091.83000000031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158091.82999999999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17690.18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140401.65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18240</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obrt-skola</cp:lastModifiedBy>
  <cp:lastPrinted>2024-01-26T14:37:47Z</cp:lastPrinted>
  <dcterms:created xsi:type="dcterms:W3CDTF">2022-04-01T05:14:30Z</dcterms:created>
  <dcterms:modified xsi:type="dcterms:W3CDTF">2024-01-29T12:29:10Z</dcterms:modified>
</cp:coreProperties>
</file>